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75" windowWidth="11340" windowHeight="3135" tabRatio="79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_xlfn.IFERROR" hidden="1">#NAME?</definedName>
    <definedName name="_xlnm.Print_Titles" localSheetId="2">'Приложение 4 '!$8:$8</definedName>
    <definedName name="_xlnm.Print_Area" localSheetId="0">'Приложение 2'!$A$1:$I$31</definedName>
    <definedName name="_xlnm.Print_Area" localSheetId="1">'Приложение 3'!$A$1:$K$82</definedName>
    <definedName name="_xlnm.Print_Area" localSheetId="2">'Приложение 4 '!$A$1:$F$173</definedName>
    <definedName name="_xlnm.Print_Area" localSheetId="3">'Приложение 5 '!$A$1:$D$37</definedName>
    <definedName name="_xlnm.Print_Area" localSheetId="4">'Приложение 6'!$A$1:$C$37</definedName>
    <definedName name="_xlnm.Print_Area" localSheetId="6">'Приложение 8'!$A$1:$K$28</definedName>
    <definedName name="_xlnm.Print_Area" localSheetId="7">'Приложение 9'!$A$1:$H$28</definedName>
  </definedNames>
  <calcPr fullCalcOnLoad="1"/>
</workbook>
</file>

<file path=xl/comments5.xml><?xml version="1.0" encoding="utf-8"?>
<comments xmlns="http://schemas.openxmlformats.org/spreadsheetml/2006/main">
  <authors>
    <author>Нохашкеев Санджи Сергеевич</author>
  </authors>
  <commentList>
    <comment ref="C12" authorId="0">
      <text>
        <r>
          <rPr>
            <b/>
            <sz val="9"/>
            <rFont val="Tahoma"/>
            <family val="2"/>
          </rPr>
          <t xml:space="preserve">1:
Сумма средних за три года по категориям
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1:
Сумма средних за три года по категориям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<sst xmlns="http://schemas.openxmlformats.org/spreadsheetml/2006/main" count="667" uniqueCount="249">
  <si>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</si>
  <si>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</si>
  <si>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</si>
  <si>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</si>
  <si>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</si>
  <si>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</si>
  <si>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</si>
  <si>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</si>
  <si>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</si>
  <si>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</si>
  <si>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</si>
  <si>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</si>
  <si>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</si>
  <si>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</si>
  <si>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</si>
  <si>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</si>
  <si>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</si>
  <si>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</si>
  <si>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</si>
  <si>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</si>
  <si>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</si>
  <si>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</si>
  <si>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</si>
  <si>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</si>
  <si>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</si>
  <si>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</si>
  <si>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</si>
  <si>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</si>
  <si>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</si>
  <si>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</si>
  <si>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</si>
  <si>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</si>
  <si>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</si>
  <si>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</si>
  <si>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</si>
  <si>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</si>
  <si>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</si>
  <si>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</si>
  <si>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</si>
  <si>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</si>
  <si>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</si>
  <si>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</si>
  <si>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</si>
  <si>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</si>
  <si>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</si>
  <si>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</si>
  <si>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</si>
  <si>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</si>
  <si>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</si>
  <si>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</si>
  <si>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</si>
  <si>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</si>
  <si>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</si>
  <si>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</si>
  <si>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</si>
  <si>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</si>
  <si>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</si>
  <si>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</si>
  <si>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</si>
  <si>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</si>
  <si>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</si>
  <si>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</si>
  <si>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</si>
  <si>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</si>
  <si>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</si>
  <si>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</si>
  <si>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</si>
  <si>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</si>
  <si>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</si>
  <si>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</si>
  <si>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</si>
  <si>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</si>
  <si>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</si>
  <si>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</si>
  <si>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</si>
  <si>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</si>
  <si>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</si>
  <si>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</si>
  <si>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</si>
  <si>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</si>
  <si>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</si>
  <si>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</si>
  <si>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</si>
  <si>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</si>
  <si>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</si>
  <si>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</si>
  <si>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</si>
  <si>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</si>
  <si>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</si>
  <si>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</si>
  <si>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</si>
  <si>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</si>
  <si>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</si>
  <si>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</si>
  <si>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</si>
  <si>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</si>
  <si>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</si>
  <si>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</si>
  <si>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</si>
  <si>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</si>
  <si>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</si>
  <si>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</si>
  <si>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</si>
  <si>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</si>
  <si>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</si>
  <si>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</si>
  <si>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</si>
  <si>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</si>
  <si>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</si>
  <si>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</si>
  <si>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</si>
  <si>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</si>
  <si>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</si>
  <si>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</si>
  <si>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</si>
  <si>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</si>
  <si>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</si>
  <si>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</si>
  <si>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</si>
  <si>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</si>
  <si>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</si>
  <si>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</si>
  <si>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</si>
  <si>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</si>
  <si>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</si>
  <si>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</si>
  <si>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</si>
  <si>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</si>
  <si>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</si>
  <si>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</si>
  <si>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</si>
  <si>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</si>
  <si>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</si>
  <si>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</si>
  <si>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</si>
  <si>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</si>
  <si>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</si>
  <si>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</si>
  <si>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</si>
  <si>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</si>
  <si>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</si>
  <si>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</si>
  <si>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</si>
  <si>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</si>
  <si>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</si>
  <si>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</si>
  <si>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</si>
  <si>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</si>
  <si>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</si>
  <si>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</si>
  <si>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</si>
  <si>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</si>
  <si>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</si>
  <si>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</si>
  <si>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</si>
  <si>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</si>
  <si>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</si>
  <si>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</si>
  <si>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</si>
  <si>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</si>
  <si>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</si>
  <si>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</si>
  <si>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</si>
  <si>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</si>
  <si>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</si>
  <si>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</si>
  <si>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</si>
  <si>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</si>
  <si>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</si>
  <si>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</si>
  <si>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</si>
  <si>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</si>
  <si>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</si>
  <si>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</si>
  <si>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</si>
  <si>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</si>
  <si>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</si>
  <si>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</si>
  <si>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</si>
  <si>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</si>
  <si>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</si>
  <si>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</si>
  <si>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</si>
  <si>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</si>
  <si>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</si>
  <si>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</si>
  <si>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</si>
  <si>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</si>
  <si>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</si>
  <si>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</si>
  <si>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</si>
  <si>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</si>
  <si>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</si>
  <si>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</si>
  <si>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</si>
  <si>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</si>
  <si>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</si>
  <si>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</si>
  <si>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</si>
  <si>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</si>
  <si>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</si>
  <si>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</si>
  <si>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</si>
  <si>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</si>
  <si>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</si>
  <si>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</si>
  <si>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</si>
  <si>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</si>
  <si>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</si>
  <si>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</si>
  <si>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</si>
  <si>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</si>
  <si>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</si>
  <si>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</si>
  <si>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С 01 октября 2017г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плату за технологическое присоединение не включаются расходы, связанные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</si>
  <si>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Приложение 9.2 к приказу / Приложение № 2</t>
  </si>
  <si>
    <t>Приложение 9.3 к приказу / Приложение № 3</t>
  </si>
  <si>
    <t>Приложения 9.4 к приказу / Приложение № 4</t>
  </si>
  <si>
    <t>Выполнение сетевой организацией мероприятий, связанных со строительством "последней мили"**</t>
  </si>
  <si>
    <t>Приложения 9.5 к приказу / Приложение № 5</t>
  </si>
  <si>
    <t>Приложения 9.6 к приказу / Приложение № 6</t>
  </si>
  <si>
    <t>Приложения 9.7 к приказу / Приложение № 7</t>
  </si>
  <si>
    <t>Приложения 9.8 к приказу / Приложение № 8</t>
  </si>
  <si>
    <t>Приложения 9.9 к приказу / Приложение № 9</t>
  </si>
  <si>
    <t>Филиал Публичного акционерного общества "Межрегиональная распределительная сетевая компания юга" - "Калмэнерго"</t>
  </si>
  <si>
    <t>Филиал ПАО "МРСК Юга" - "Калмэнерго"</t>
  </si>
  <si>
    <t>Алаев Тимур Улюмджиевич</t>
  </si>
  <si>
    <t>(84722) 42410</t>
  </si>
  <si>
    <t>081602001</t>
  </si>
  <si>
    <t>(84722) 4-41-96</t>
  </si>
  <si>
    <t>priem@ke.mrsk-yuga.ru</t>
  </si>
  <si>
    <t>Республика Калмыкия, г. Элиста, Северная промзона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</si>
  <si>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"Калмэнерго"</t>
  </si>
  <si>
    <r>
      <t>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(льготники)</t>
    </r>
  </si>
  <si>
    <t>2015г</t>
  </si>
  <si>
    <t>2016г</t>
  </si>
  <si>
    <r>
      <t>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</si>
  <si>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2017г</t>
  </si>
  <si>
    <t>Данные представлены оперативно на 01.09.2018г.</t>
  </si>
  <si>
    <t>филиала ПАО "МРСК Юга" - "Калмэнерго" на 2019 год*</t>
  </si>
  <si>
    <t>*В соответствии с приказом ФАС России от 29.08.2017 № 1135/17 "Об утверждении методических указаний по определению размера платы за технологическое присоединение к электрическим сетям" форматы Приложений 3-5 (за исключением плановых выпадающих доходов по технологическому присоединению) не заполняются</t>
  </si>
  <si>
    <t>на 2019 год*</t>
  </si>
  <si>
    <r>
      <t>С</t>
    </r>
    <r>
      <rPr>
        <b/>
        <sz val="8"/>
        <rFont val="Times New Roman"/>
        <family val="1"/>
      </rPr>
      <t>4,i</t>
    </r>
  </si>
  <si>
    <r>
      <t>С</t>
    </r>
    <r>
      <rPr>
        <b/>
        <sz val="8"/>
        <rFont val="Times New Roman"/>
        <family val="1"/>
      </rPr>
      <t>3,i</t>
    </r>
  </si>
  <si>
    <r>
      <t>С</t>
    </r>
    <r>
      <rPr>
        <b/>
        <sz val="8"/>
        <rFont val="Times New Roman"/>
        <family val="1"/>
      </rPr>
      <t>2,i</t>
    </r>
  </si>
  <si>
    <t xml:space="preserve">по временной схеме </t>
  </si>
  <si>
    <t>осуществляемые при технологическом присоединении*</t>
  </si>
  <si>
    <t>Итого (размер необходимой валовой выручки)</t>
  </si>
  <si>
    <t>РАСЧЕТ
необходимой валовой выручки на технологическое присоединение
 филиала ПАО "МРСК Юга" - "Калмэнерго"*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</si>
</sst>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color indexed="63"/>
      <name val="Tahoma"/>
      <family val="2"/>
    </font>
    <font>
      <sz val="6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 style="thin"/>
      <top style="dashed"/>
      <bottom style="dott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ott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19" fillId="0" borderId="0">
      <alignment horizontal="left"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6" fillId="0" borderId="9" applyNumberFormat="0" applyFill="0" applyAlignment="0" applyProtection="0"/>
    <xf numFmtId="0" fontId="10" fillId="0" borderId="0">
      <alignment/>
      <protection/>
    </xf>
    <xf numFmtId="0" fontId="5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0" fontId="58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1">
      <alignment/>
      <protection/>
    </xf>
    <xf numFmtId="0" fontId="14" fillId="0" borderId="0" xfId="61" applyFont="1">
      <alignment/>
      <protection/>
    </xf>
    <xf numFmtId="0" fontId="6" fillId="0" borderId="0" xfId="61" applyFill="1">
      <alignment/>
      <protection/>
    </xf>
    <xf numFmtId="0" fontId="11" fillId="0" borderId="0" xfId="61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5" fillId="0" borderId="0" xfId="62" applyFont="1" applyAlignment="1">
      <alignment/>
      <protection/>
    </xf>
    <xf numFmtId="0" fontId="15" fillId="0" borderId="0" xfId="62" applyFont="1" applyAlignment="1">
      <alignment horizontal="center"/>
      <protection/>
    </xf>
    <xf numFmtId="0" fontId="6" fillId="0" borderId="0" xfId="61" applyAlignment="1">
      <alignment horizontal="center" vertical="center"/>
      <protection/>
    </xf>
    <xf numFmtId="0" fontId="16" fillId="0" borderId="0" xfId="61" applyFont="1">
      <alignment/>
      <protection/>
    </xf>
    <xf numFmtId="0" fontId="20" fillId="0" borderId="0" xfId="0" applyFont="1" applyBorder="1" applyAlignment="1">
      <alignment horizontal="center" wrapText="1"/>
    </xf>
    <xf numFmtId="0" fontId="15" fillId="0" borderId="0" xfId="62" applyFont="1" applyAlignment="1">
      <alignment horizontal="center" vertical="center" wrapText="1"/>
      <protection/>
    </xf>
    <xf numFmtId="0" fontId="6" fillId="0" borderId="0" xfId="6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2" applyNumberFormat="1" applyFont="1" applyBorder="1" applyAlignment="1">
      <alignment horizontal="center"/>
      <protection/>
    </xf>
    <xf numFmtId="49" fontId="4" fillId="0" borderId="10" xfId="62" applyNumberFormat="1" applyFont="1" applyBorder="1" applyAlignment="1">
      <alignment horizontal="center"/>
      <protection/>
    </xf>
    <xf numFmtId="49" fontId="3" fillId="0" borderId="11" xfId="62" applyNumberFormat="1" applyFont="1" applyFill="1" applyBorder="1" applyAlignment="1">
      <alignment horizontal="center" vertical="center"/>
      <protection/>
    </xf>
    <xf numFmtId="49" fontId="3" fillId="0" borderId="12" xfId="62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2" applyFont="1" applyBorder="1" applyAlignment="1">
      <alignment horizontal="left" wrapText="1"/>
      <protection/>
    </xf>
    <xf numFmtId="0" fontId="4" fillId="0" borderId="10" xfId="62" applyFont="1" applyBorder="1" applyAlignment="1">
      <alignment horizontal="left" wrapText="1"/>
      <protection/>
    </xf>
    <xf numFmtId="0" fontId="4" fillId="0" borderId="10" xfId="62" applyFont="1" applyBorder="1" applyAlignment="1">
      <alignment vertical="justify" wrapText="1"/>
      <protection/>
    </xf>
    <xf numFmtId="49" fontId="4" fillId="0" borderId="10" xfId="62" applyNumberFormat="1" applyFont="1" applyBorder="1" applyAlignment="1">
      <alignment horizontal="left" wrapText="1"/>
      <protection/>
    </xf>
    <xf numFmtId="0" fontId="3" fillId="0" borderId="10" xfId="62" applyFont="1" applyBorder="1" applyAlignment="1">
      <alignment horizontal="left" wrapText="1"/>
      <protection/>
    </xf>
    <xf numFmtId="0" fontId="3" fillId="0" borderId="11" xfId="62" applyFont="1" applyBorder="1" applyAlignment="1">
      <alignment horizontal="left" wrapText="1"/>
      <protection/>
    </xf>
    <xf numFmtId="0" fontId="11" fillId="0" borderId="0" xfId="61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59" applyFont="1" applyFill="1" applyAlignment="1">
      <alignment horizontal="right" vertical="center" wrapText="1"/>
      <protection/>
    </xf>
    <xf numFmtId="3" fontId="1" fillId="32" borderId="23" xfId="0" applyNumberFormat="1" applyFont="1" applyFill="1" applyBorder="1" applyAlignment="1">
      <alignment horizontal="center" vertical="center" wrapText="1"/>
    </xf>
    <xf numFmtId="0" fontId="5" fillId="0" borderId="0" xfId="59" applyFont="1" applyFill="1" applyAlignment="1">
      <alignment vertical="center" wrapText="1"/>
      <protection/>
    </xf>
    <xf numFmtId="0" fontId="6" fillId="0" borderId="0" xfId="61" applyAlignment="1">
      <alignment horizontal="center"/>
      <protection/>
    </xf>
    <xf numFmtId="0" fontId="5" fillId="0" borderId="0" xfId="62" applyFont="1" applyAlignment="1">
      <alignment horizontal="right"/>
      <protection/>
    </xf>
    <xf numFmtId="3" fontId="2" fillId="32" borderId="13" xfId="61" applyNumberFormat="1" applyFont="1" applyFill="1" applyBorder="1" applyAlignment="1">
      <alignment horizontal="left" vertical="center" wrapText="1"/>
      <protection/>
    </xf>
    <xf numFmtId="4" fontId="2" fillId="32" borderId="24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169" fontId="3" fillId="32" borderId="25" xfId="62" applyNumberFormat="1" applyFont="1" applyFill="1" applyBorder="1" applyAlignment="1">
      <alignment horizontal="center"/>
      <protection/>
    </xf>
    <xf numFmtId="195" fontId="21" fillId="32" borderId="26" xfId="73" applyNumberFormat="1" applyFont="1" applyFill="1" applyBorder="1" applyAlignment="1">
      <alignment horizontal="center" vertical="center" wrapText="1"/>
    </xf>
    <xf numFmtId="195" fontId="21" fillId="32" borderId="27" xfId="73" applyNumberFormat="1" applyFont="1" applyFill="1" applyBorder="1" applyAlignment="1">
      <alignment horizontal="center" vertical="center" wrapText="1"/>
    </xf>
    <xf numFmtId="169" fontId="4" fillId="32" borderId="26" xfId="62" applyNumberFormat="1" applyFont="1" applyFill="1" applyBorder="1" applyAlignment="1">
      <alignment horizontal="center"/>
      <protection/>
    </xf>
    <xf numFmtId="169" fontId="4" fillId="32" borderId="27" xfId="62" applyNumberFormat="1" applyFont="1" applyFill="1" applyBorder="1" applyAlignment="1">
      <alignment horizontal="center"/>
      <protection/>
    </xf>
    <xf numFmtId="195" fontId="21" fillId="32" borderId="26" xfId="76" applyNumberFormat="1" applyFont="1" applyFill="1" applyBorder="1" applyAlignment="1">
      <alignment horizontal="center" vertical="center" wrapText="1"/>
    </xf>
    <xf numFmtId="195" fontId="21" fillId="32" borderId="27" xfId="76" applyNumberFormat="1" applyFont="1" applyFill="1" applyBorder="1" applyAlignment="1">
      <alignment horizontal="center" vertical="center" wrapText="1"/>
    </xf>
    <xf numFmtId="169" fontId="3" fillId="32" borderId="27" xfId="62" applyNumberFormat="1" applyFont="1" applyFill="1" applyBorder="1" applyAlignment="1">
      <alignment horizontal="center" vertical="center"/>
      <protection/>
    </xf>
    <xf numFmtId="175" fontId="21" fillId="32" borderId="26" xfId="73" applyFont="1" applyFill="1" applyBorder="1" applyAlignment="1">
      <alignment horizontal="center" vertical="center" wrapText="1"/>
    </xf>
    <xf numFmtId="175" fontId="21" fillId="32" borderId="27" xfId="73" applyFont="1" applyFill="1" applyBorder="1" applyAlignment="1">
      <alignment horizontal="center" vertical="center" wrapText="1"/>
    </xf>
    <xf numFmtId="169" fontId="3" fillId="32" borderId="28" xfId="62" applyNumberFormat="1" applyFont="1" applyFill="1" applyBorder="1" applyAlignment="1">
      <alignment horizontal="center" vertical="center"/>
      <protection/>
    </xf>
    <xf numFmtId="169" fontId="3" fillId="32" borderId="29" xfId="62" applyNumberFormat="1" applyFont="1" applyFill="1" applyBorder="1" applyAlignment="1">
      <alignment horizontal="center" vertical="center"/>
      <protection/>
    </xf>
    <xf numFmtId="3" fontId="1" fillId="32" borderId="13" xfId="0" applyNumberFormat="1" applyFont="1" applyFill="1" applyBorder="1" applyAlignment="1">
      <alignment vertical="center" wrapText="1"/>
    </xf>
    <xf numFmtId="169" fontId="3" fillId="32" borderId="30" xfId="62" applyNumberFormat="1" applyFont="1" applyFill="1" applyBorder="1" applyAlignment="1">
      <alignment horizontal="center"/>
      <protection/>
    </xf>
    <xf numFmtId="169" fontId="3" fillId="32" borderId="31" xfId="62" applyNumberFormat="1" applyFont="1" applyFill="1" applyBorder="1" applyAlignment="1">
      <alignment horizontal="center"/>
      <protection/>
    </xf>
    <xf numFmtId="195" fontId="3" fillId="32" borderId="26" xfId="7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34" xfId="62" applyNumberFormat="1" applyFont="1" applyBorder="1" applyAlignment="1">
      <alignment horizontal="center"/>
      <protection/>
    </xf>
    <xf numFmtId="169" fontId="3" fillId="32" borderId="35" xfId="62" applyNumberFormat="1" applyFont="1" applyFill="1" applyBorder="1" applyAlignment="1">
      <alignment horizontal="center"/>
      <protection/>
    </xf>
    <xf numFmtId="0" fontId="4" fillId="0" borderId="34" xfId="62" applyFont="1" applyBorder="1" applyAlignment="1">
      <alignment horizontal="left" wrapText="1"/>
      <protection/>
    </xf>
    <xf numFmtId="0" fontId="17" fillId="0" borderId="0" xfId="59" applyFont="1" applyFill="1" applyAlignment="1">
      <alignment vertical="center" wrapText="1"/>
      <protection/>
    </xf>
    <xf numFmtId="0" fontId="4" fillId="0" borderId="32" xfId="61" applyFont="1" applyFill="1" applyBorder="1" applyAlignment="1">
      <alignment horizontal="center" vertical="center" wrapText="1"/>
      <protection/>
    </xf>
    <xf numFmtId="0" fontId="4" fillId="0" borderId="32" xfId="61" applyFont="1" applyFill="1" applyBorder="1" applyAlignment="1">
      <alignment vertical="center" wrapText="1"/>
      <protection/>
    </xf>
    <xf numFmtId="0" fontId="4" fillId="32" borderId="13" xfId="61" applyFont="1" applyFill="1" applyBorder="1" applyAlignment="1">
      <alignment horizontal="center" vertical="center" wrapText="1"/>
      <protection/>
    </xf>
    <xf numFmtId="0" fontId="4" fillId="32" borderId="24" xfId="61" applyFont="1" applyFill="1" applyBorder="1" applyAlignment="1">
      <alignment horizontal="center" vertical="center" wrapText="1"/>
      <protection/>
    </xf>
    <xf numFmtId="0" fontId="4" fillId="32" borderId="13" xfId="61" applyFont="1" applyFill="1" applyBorder="1" applyAlignment="1">
      <alignment horizont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3" fontId="3" fillId="0" borderId="13" xfId="61" applyNumberFormat="1" applyFont="1" applyFill="1" applyBorder="1" applyAlignment="1">
      <alignment horizontal="left" vertical="center" wrapText="1"/>
      <protection/>
    </xf>
    <xf numFmtId="175" fontId="3" fillId="32" borderId="13" xfId="73" applyFont="1" applyFill="1" applyBorder="1" applyAlignment="1">
      <alignment horizontal="center" vertical="center" wrapText="1"/>
    </xf>
    <xf numFmtId="175" fontId="4" fillId="32" borderId="24" xfId="73" applyFont="1" applyFill="1" applyBorder="1" applyAlignment="1">
      <alignment horizontal="center" vertical="center" wrapText="1"/>
    </xf>
    <xf numFmtId="0" fontId="3" fillId="0" borderId="13" xfId="61" applyFont="1" applyFill="1" applyBorder="1" applyAlignment="1">
      <alignment horizontal="center" vertical="center" wrapText="1"/>
      <protection/>
    </xf>
    <xf numFmtId="175" fontId="3" fillId="32" borderId="24" xfId="73" applyFont="1" applyFill="1" applyBorder="1" applyAlignment="1">
      <alignment horizontal="center" vertical="center" wrapText="1"/>
    </xf>
    <xf numFmtId="0" fontId="4" fillId="0" borderId="13" xfId="61" applyFont="1" applyFill="1" applyBorder="1" applyAlignment="1">
      <alignment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175" fontId="4" fillId="32" borderId="13" xfId="73" applyFont="1" applyFill="1" applyBorder="1" applyAlignment="1">
      <alignment horizontal="center" vertical="center" wrapText="1"/>
    </xf>
    <xf numFmtId="3" fontId="4" fillId="0" borderId="13" xfId="61" applyNumberFormat="1" applyFont="1" applyFill="1" applyBorder="1" applyAlignment="1">
      <alignment horizontal="left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3" fillId="0" borderId="13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175" fontId="4" fillId="32" borderId="15" xfId="73" applyFont="1" applyFill="1" applyBorder="1" applyAlignment="1">
      <alignment horizontal="center" vertical="center" wrapText="1"/>
    </xf>
    <xf numFmtId="175" fontId="4" fillId="32" borderId="36" xfId="73" applyFont="1" applyFill="1" applyBorder="1" applyAlignment="1">
      <alignment horizontal="center" vertical="center" wrapText="1"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175" fontId="4" fillId="32" borderId="17" xfId="73" applyFont="1" applyFill="1" applyBorder="1" applyAlignment="1">
      <alignment horizontal="center" vertical="center" wrapText="1"/>
    </xf>
    <xf numFmtId="175" fontId="4" fillId="32" borderId="37" xfId="73" applyFont="1" applyFill="1" applyBorder="1" applyAlignment="1">
      <alignment horizontal="center" vertical="center" wrapText="1"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175" fontId="4" fillId="32" borderId="19" xfId="73" applyFont="1" applyFill="1" applyBorder="1" applyAlignment="1">
      <alignment horizontal="center" vertical="center" wrapText="1"/>
    </xf>
    <xf numFmtId="175" fontId="4" fillId="32" borderId="38" xfId="73" applyFont="1" applyFill="1" applyBorder="1" applyAlignment="1">
      <alignment horizontal="center" vertical="center" wrapText="1"/>
    </xf>
    <xf numFmtId="3" fontId="4" fillId="0" borderId="15" xfId="61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9" xfId="59" applyNumberFormat="1" applyFont="1" applyFill="1" applyBorder="1" applyAlignment="1">
      <alignment horizontal="center" vertical="center" wrapText="1"/>
      <protection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9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right" vertical="top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0" xfId="61" applyFont="1" applyAlignment="1">
      <alignment horizontal="right" vertical="top"/>
      <protection/>
    </xf>
    <xf numFmtId="0" fontId="3" fillId="0" borderId="0" xfId="0" applyFont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61" applyFont="1" applyAlignment="1">
      <alignment horizontal="left" wrapText="1"/>
      <protection/>
    </xf>
    <xf numFmtId="0" fontId="1" fillId="32" borderId="13" xfId="0" applyFont="1" applyFill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3" fontId="1" fillId="32" borderId="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2" fillId="32" borderId="39" xfId="0" applyNumberFormat="1" applyFont="1" applyFill="1" applyBorder="1" applyAlignment="1">
      <alignment horizontal="center" vertical="center" wrapText="1"/>
    </xf>
    <xf numFmtId="4" fontId="1" fillId="32" borderId="39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vertical="center" wrapText="1"/>
    </xf>
    <xf numFmtId="4" fontId="1" fillId="32" borderId="27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3" fontId="1" fillId="32" borderId="39" xfId="0" applyNumberFormat="1" applyFont="1" applyFill="1" applyBorder="1" applyAlignment="1">
      <alignment horizontal="center" vertical="center" wrapText="1"/>
    </xf>
    <xf numFmtId="3" fontId="1" fillId="32" borderId="40" xfId="0" applyNumberFormat="1" applyFont="1" applyFill="1" applyBorder="1" applyAlignment="1">
      <alignment horizontal="center" vertical="center" wrapText="1"/>
    </xf>
    <xf numFmtId="3" fontId="1" fillId="32" borderId="41" xfId="0" applyNumberFormat="1" applyFont="1" applyFill="1" applyBorder="1" applyAlignment="1">
      <alignment horizontal="center" vertical="center" wrapText="1"/>
    </xf>
    <xf numFmtId="3" fontId="1" fillId="32" borderId="42" xfId="0" applyNumberFormat="1" applyFont="1" applyFill="1" applyBorder="1" applyAlignment="1">
      <alignment horizontal="center" vertical="center" wrapText="1"/>
    </xf>
    <xf numFmtId="3" fontId="1" fillId="32" borderId="43" xfId="0" applyNumberFormat="1" applyFont="1" applyFill="1" applyBorder="1" applyAlignment="1">
      <alignment horizontal="center" vertical="center" wrapText="1"/>
    </xf>
    <xf numFmtId="3" fontId="1" fillId="32" borderId="44" xfId="0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/>
    </xf>
    <xf numFmtId="3" fontId="1" fillId="32" borderId="45" xfId="0" applyNumberFormat="1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3" fontId="1" fillId="32" borderId="47" xfId="0" applyNumberFormat="1" applyFont="1" applyFill="1" applyBorder="1" applyAlignment="1">
      <alignment horizontal="center" vertical="center" wrapText="1"/>
    </xf>
    <xf numFmtId="3" fontId="1" fillId="32" borderId="48" xfId="0" applyNumberFormat="1" applyFont="1" applyFill="1" applyBorder="1" applyAlignment="1">
      <alignment horizontal="center" vertical="center" wrapText="1"/>
    </xf>
    <xf numFmtId="3" fontId="1" fillId="32" borderId="49" xfId="0" applyNumberFormat="1" applyFont="1" applyFill="1" applyBorder="1" applyAlignment="1">
      <alignment horizontal="center" vertical="center" wrapText="1"/>
    </xf>
    <xf numFmtId="3" fontId="1" fillId="32" borderId="50" xfId="0" applyNumberFormat="1" applyFont="1" applyFill="1" applyBorder="1" applyAlignment="1">
      <alignment horizontal="center" vertical="center" wrapText="1"/>
    </xf>
    <xf numFmtId="3" fontId="1" fillId="32" borderId="35" xfId="0" applyNumberFormat="1" applyFont="1" applyFill="1" applyBorder="1" applyAlignment="1">
      <alignment horizontal="center" vertical="center" wrapText="1"/>
    </xf>
    <xf numFmtId="0" fontId="0" fillId="32" borderId="47" xfId="0" applyFill="1" applyBorder="1" applyAlignment="1">
      <alignment/>
    </xf>
    <xf numFmtId="0" fontId="0" fillId="32" borderId="51" xfId="0" applyFill="1" applyBorder="1" applyAlignment="1">
      <alignment/>
    </xf>
    <xf numFmtId="3" fontId="1" fillId="32" borderId="52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61" applyFont="1" applyAlignment="1">
      <alignment wrapText="1"/>
      <protection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23" fillId="4" borderId="53" xfId="6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7" fillId="0" borderId="0" xfId="43" applyAlignment="1" applyProtection="1">
      <alignment/>
      <protection/>
    </xf>
    <xf numFmtId="3" fontId="0" fillId="0" borderId="32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0" fillId="0" borderId="33" xfId="0" applyNumberForma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left" vertical="center" wrapText="1"/>
    </xf>
    <xf numFmtId="0" fontId="2" fillId="32" borderId="56" xfId="0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75" fontId="1" fillId="32" borderId="13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75" fontId="2" fillId="0" borderId="55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43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6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4" fontId="2" fillId="32" borderId="58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7" fillId="0" borderId="0" xfId="59" applyFont="1" applyFill="1" applyAlignment="1">
      <alignment horizontal="righ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39" xfId="0" applyBorder="1" applyAlignment="1">
      <alignment/>
    </xf>
    <xf numFmtId="0" fontId="5" fillId="0" borderId="0" xfId="59" applyFont="1" applyFill="1" applyAlignment="1">
      <alignment horizontal="right" vertical="center" wrapText="1"/>
      <protection/>
    </xf>
    <xf numFmtId="4" fontId="2" fillId="32" borderId="24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61" applyFont="1" applyAlignment="1">
      <alignment horizontal="left"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4" fontId="1" fillId="32" borderId="58" xfId="0" applyNumberFormat="1" applyFont="1" applyFill="1" applyBorder="1" applyAlignment="1">
      <alignment horizontal="center" vertical="center" wrapText="1"/>
    </xf>
    <xf numFmtId="0" fontId="4" fillId="0" borderId="0" xfId="61" applyFont="1" applyAlignment="1">
      <alignment horizontal="left" wrapText="1"/>
      <protection/>
    </xf>
    <xf numFmtId="0" fontId="4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horizontal="center" wrapText="1"/>
    </xf>
    <xf numFmtId="0" fontId="3" fillId="0" borderId="0" xfId="61" applyFont="1" applyFill="1" applyAlignment="1">
      <alignment horizontal="center" wrapText="1"/>
      <protection/>
    </xf>
    <xf numFmtId="0" fontId="4" fillId="35" borderId="0" xfId="61" applyFont="1" applyFill="1" applyAlignment="1">
      <alignment horizontal="center" vertical="top" wrapText="1"/>
      <protection/>
    </xf>
    <xf numFmtId="0" fontId="6" fillId="35" borderId="61" xfId="61" applyFill="1" applyBorder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4" fillId="0" borderId="62" xfId="62" applyFont="1" applyBorder="1" applyAlignment="1">
      <alignment horizontal="center" vertical="center" wrapText="1"/>
      <protection/>
    </xf>
    <xf numFmtId="0" fontId="4" fillId="0" borderId="63" xfId="62" applyFont="1" applyBorder="1" applyAlignment="1">
      <alignment horizontal="center" vertical="center" wrapText="1"/>
      <protection/>
    </xf>
    <xf numFmtId="0" fontId="21" fillId="0" borderId="0" xfId="61" applyFont="1" applyFill="1" applyAlignment="1">
      <alignment horizontal="center" vertical="center" wrapText="1"/>
      <protection/>
    </xf>
    <xf numFmtId="0" fontId="4" fillId="0" borderId="64" xfId="62" applyFont="1" applyBorder="1" applyAlignment="1">
      <alignment horizontal="center" vertical="center" wrapText="1"/>
      <protection/>
    </xf>
    <xf numFmtId="0" fontId="4" fillId="0" borderId="65" xfId="62" applyFont="1" applyBorder="1" applyAlignment="1">
      <alignment horizontal="center" vertical="center" wrapText="1"/>
      <protection/>
    </xf>
    <xf numFmtId="0" fontId="4" fillId="0" borderId="66" xfId="62" applyFont="1" applyBorder="1" applyAlignment="1">
      <alignment horizontal="center" vertical="center" wrapText="1"/>
      <protection/>
    </xf>
    <xf numFmtId="0" fontId="13" fillId="0" borderId="0" xfId="62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3" fontId="0" fillId="0" borderId="32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2" fontId="2" fillId="0" borderId="0" xfId="0" applyNumberFormat="1" applyFont="1" applyFill="1" applyAlignment="1">
      <alignment horizontal="left" wrapText="1"/>
    </xf>
    <xf numFmtId="0" fontId="1" fillId="32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39" xfId="0" applyFont="1" applyFill="1" applyBorder="1" applyAlignment="1">
      <alignment horizontal="center" vertical="center" wrapText="1"/>
    </xf>
  </cellXfs>
  <cellStyles count="65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Обычный_SIMPLE_1_massive2" xfId="60"/>
    <cellStyle name="Обычный_Приложение 1" xfId="61"/>
    <cellStyle name="Обычный_Смета  по методике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ормула_GRES.2007.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-iss.ke.mrsk-yuga.local\share$\Users\nohashkeevss\AppData\Local\Microsoft\Windows\Temporary%20Internet%20Files\Content.Outlook\NE8GK0NB\&#1055;&#1088;&#1080;&#1083;%201-5%20&#1085;&#1086;&#1074;.%20&#1052;&#1059;(4-7)-&#1054;&#1089;&#1085;&#1086;&#1074;&#1085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 ТБР"/>
      <sheetName val="Всего"/>
      <sheetName val="приложение 1"/>
      <sheetName val="Приложение 2"/>
      <sheetName val="Приложение 3"/>
      <sheetName val="Приложение 5"/>
      <sheetName val=" (стр.15)"/>
      <sheetName val="(стр.16)"/>
      <sheetName val="(Стр.17)"/>
      <sheetName val="Затр.2015-2017, 6мес 2018 "/>
      <sheetName val="БДР 5 мес 2018"/>
      <sheetName val="Выручка, УО_ 2015"/>
      <sheetName val="Выручка, УО_ 2016"/>
      <sheetName val="Выручка, УО_2017"/>
      <sheetName val="С1 2015"/>
      <sheetName val="C1 2016"/>
      <sheetName val="C1 2017"/>
      <sheetName val="СС 2015"/>
      <sheetName val="СС 2016"/>
      <sheetName val="СС2017 "/>
      <sheetName val="УО2017г"/>
      <sheetName val="выручка2017"/>
      <sheetName val="об.счета20"/>
      <sheetName val="Утв.СТС 2018г"/>
      <sheetName val="Утв.СП 2018г"/>
      <sheetName val="20 сч. 1пг 2018г"/>
    </sheetNames>
    <sheetDataSet>
      <sheetData sheetId="1">
        <row r="19">
          <cell r="L19">
            <v>4959</v>
          </cell>
          <cell r="Q19">
            <v>450.9</v>
          </cell>
          <cell r="R19">
            <v>638.80057</v>
          </cell>
          <cell r="S19">
            <v>256.41282</v>
          </cell>
          <cell r="T19">
            <v>2298.3850899999998</v>
          </cell>
        </row>
        <row r="20">
          <cell r="L20">
            <v>780</v>
          </cell>
          <cell r="Q20">
            <v>16.55</v>
          </cell>
          <cell r="T20">
            <v>504.04991</v>
          </cell>
        </row>
        <row r="25">
          <cell r="L25">
            <v>80</v>
          </cell>
          <cell r="Q25">
            <v>4.3</v>
          </cell>
          <cell r="T25">
            <v>57.05381</v>
          </cell>
        </row>
        <row r="43">
          <cell r="L43">
            <v>6443</v>
          </cell>
          <cell r="Q43">
            <v>531.2</v>
          </cell>
          <cell r="R43">
            <v>2071.28185</v>
          </cell>
          <cell r="S43">
            <v>961.6768599999999</v>
          </cell>
          <cell r="T43">
            <v>130.71203</v>
          </cell>
        </row>
        <row r="44">
          <cell r="L44">
            <v>3632</v>
          </cell>
          <cell r="Q44">
            <v>1496</v>
          </cell>
          <cell r="R44">
            <v>99.58601999999999</v>
          </cell>
          <cell r="S44">
            <v>2983.85984</v>
          </cell>
        </row>
        <row r="49">
          <cell r="L49">
            <v>200</v>
          </cell>
          <cell r="Q49">
            <v>16.08</v>
          </cell>
          <cell r="R49">
            <v>171.20831</v>
          </cell>
        </row>
        <row r="83">
          <cell r="L83">
            <v>495</v>
          </cell>
          <cell r="Q83">
            <v>360.36</v>
          </cell>
          <cell r="R83">
            <v>427.93105</v>
          </cell>
          <cell r="T83">
            <v>103.95427000000001</v>
          </cell>
        </row>
        <row r="102">
          <cell r="L102">
            <v>474.00000000000006</v>
          </cell>
          <cell r="Q102">
            <v>1488</v>
          </cell>
          <cell r="S102">
            <v>464.16136</v>
          </cell>
        </row>
        <row r="107">
          <cell r="L107">
            <v>28991</v>
          </cell>
          <cell r="Q107">
            <v>347.79999999999995</v>
          </cell>
          <cell r="R107">
            <v>7012.906365999999</v>
          </cell>
          <cell r="S107">
            <v>1346.92227</v>
          </cell>
          <cell r="T107">
            <v>10114.419629999999</v>
          </cell>
        </row>
        <row r="108">
          <cell r="L108">
            <v>2952</v>
          </cell>
          <cell r="Q108">
            <v>1488</v>
          </cell>
          <cell r="S108">
            <v>2890.72642</v>
          </cell>
        </row>
      </sheetData>
      <sheetData sheetId="6">
        <row r="234">
          <cell r="G234">
            <v>5</v>
          </cell>
          <cell r="P234">
            <v>180433.66</v>
          </cell>
        </row>
        <row r="235">
          <cell r="G235">
            <v>5</v>
          </cell>
          <cell r="P235">
            <v>199681.04</v>
          </cell>
        </row>
        <row r="236">
          <cell r="G236">
            <v>5</v>
          </cell>
          <cell r="P236">
            <v>193705.09999999998</v>
          </cell>
        </row>
        <row r="237">
          <cell r="G237">
            <v>18</v>
          </cell>
          <cell r="P237">
            <v>234777.36</v>
          </cell>
        </row>
        <row r="243">
          <cell r="G243">
            <v>80.7</v>
          </cell>
          <cell r="P243">
            <v>415158.01</v>
          </cell>
        </row>
        <row r="244">
          <cell r="G244">
            <v>71</v>
          </cell>
          <cell r="P244">
            <v>441365.83</v>
          </cell>
        </row>
      </sheetData>
      <sheetData sheetId="7">
        <row r="192">
          <cell r="G192">
            <v>1600</v>
          </cell>
          <cell r="P192">
            <v>1715156.62</v>
          </cell>
        </row>
        <row r="209">
          <cell r="G209">
            <v>15</v>
          </cell>
          <cell r="P209">
            <v>201941.22</v>
          </cell>
        </row>
        <row r="214">
          <cell r="G214">
            <v>15</v>
          </cell>
          <cell r="P214">
            <v>222811.71000000002</v>
          </cell>
        </row>
      </sheetData>
      <sheetData sheetId="8">
        <row r="169">
          <cell r="G169">
            <v>3</v>
          </cell>
          <cell r="P169">
            <v>255602.34</v>
          </cell>
        </row>
        <row r="174">
          <cell r="G174">
            <v>25</v>
          </cell>
          <cell r="P174">
            <v>216884.65000000002</v>
          </cell>
        </row>
        <row r="175">
          <cell r="G175">
            <v>14.5</v>
          </cell>
          <cell r="P175">
            <v>210597.72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k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54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27" t="s">
        <v>215</v>
      </c>
      <c r="G1" s="227"/>
      <c r="H1" s="227"/>
      <c r="I1" s="227"/>
    </row>
    <row r="2" spans="1:9" ht="31.5" customHeight="1">
      <c r="A2" s="2"/>
      <c r="B2" s="2"/>
      <c r="C2" s="2"/>
      <c r="D2" s="2"/>
      <c r="E2" s="2"/>
      <c r="F2" s="224" t="s">
        <v>98</v>
      </c>
      <c r="G2" s="224"/>
      <c r="H2" s="224"/>
      <c r="I2" s="224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25" t="s">
        <v>99</v>
      </c>
      <c r="B6" s="225"/>
      <c r="C6" s="225"/>
      <c r="D6" s="225"/>
      <c r="E6" s="225"/>
      <c r="F6" s="225"/>
      <c r="G6" s="225"/>
      <c r="H6" s="225"/>
      <c r="I6" s="225"/>
    </row>
    <row r="7" spans="1:9" ht="18.75">
      <c r="A7" s="225" t="s">
        <v>100</v>
      </c>
      <c r="B7" s="225"/>
      <c r="C7" s="225"/>
      <c r="D7" s="225"/>
      <c r="E7" s="225"/>
      <c r="F7" s="225"/>
      <c r="G7" s="225"/>
      <c r="H7" s="225"/>
      <c r="I7" s="225"/>
    </row>
    <row r="8" spans="1:9" ht="18.75" customHeight="1">
      <c r="A8" s="226" t="s">
        <v>239</v>
      </c>
      <c r="B8" s="226"/>
      <c r="C8" s="226"/>
      <c r="D8" s="226"/>
      <c r="E8" s="226"/>
      <c r="F8" s="226"/>
      <c r="G8" s="226"/>
      <c r="H8" s="226"/>
      <c r="I8" s="226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61" t="s">
        <v>101</v>
      </c>
      <c r="B11" s="59"/>
      <c r="C11" s="59"/>
      <c r="D11" s="60"/>
      <c r="E11" s="222" t="s">
        <v>224</v>
      </c>
      <c r="F11" s="222"/>
      <c r="G11" s="222"/>
      <c r="H11" s="222"/>
      <c r="I11" s="222"/>
    </row>
    <row r="12" spans="1:9" ht="18.75">
      <c r="A12" s="5"/>
      <c r="B12" s="5"/>
      <c r="C12" s="5"/>
      <c r="D12" s="5"/>
      <c r="E12" s="24"/>
      <c r="F12" s="24"/>
      <c r="G12" s="24"/>
      <c r="H12" s="24"/>
      <c r="I12" s="24"/>
    </row>
    <row r="13" spans="1:9" ht="18.75">
      <c r="A13" s="59" t="s">
        <v>102</v>
      </c>
      <c r="B13" s="59"/>
      <c r="C13" s="59"/>
      <c r="D13" s="60"/>
      <c r="E13" s="221" t="s">
        <v>225</v>
      </c>
      <c r="F13" s="221"/>
      <c r="G13" s="221"/>
      <c r="H13" s="221"/>
      <c r="I13" s="221"/>
    </row>
    <row r="14" spans="1:9" ht="18.75">
      <c r="A14" s="5"/>
      <c r="B14" s="5"/>
      <c r="C14" s="5"/>
      <c r="D14" s="5"/>
      <c r="E14" s="24"/>
      <c r="F14" s="24"/>
      <c r="G14" s="24"/>
      <c r="H14" s="24"/>
      <c r="I14" s="24"/>
    </row>
    <row r="15" spans="1:9" ht="15.75">
      <c r="A15" s="219" t="s">
        <v>103</v>
      </c>
      <c r="B15" s="219"/>
      <c r="C15" s="219"/>
      <c r="D15" s="219"/>
      <c r="E15" s="221" t="s">
        <v>231</v>
      </c>
      <c r="F15" s="221"/>
      <c r="G15" s="221"/>
      <c r="H15" s="221"/>
      <c r="I15" s="221"/>
    </row>
    <row r="16" spans="1:9" ht="18.75">
      <c r="A16" s="5"/>
      <c r="B16" s="5"/>
      <c r="C16" s="5"/>
      <c r="D16" s="5"/>
      <c r="E16" s="24"/>
      <c r="F16" s="24"/>
      <c r="G16" s="24"/>
      <c r="H16" s="24"/>
      <c r="I16" s="24"/>
    </row>
    <row r="17" spans="1:9" ht="15.75">
      <c r="A17" s="219" t="s">
        <v>104</v>
      </c>
      <c r="B17" s="219"/>
      <c r="C17" s="219"/>
      <c r="D17" s="219"/>
      <c r="E17" s="221" t="s">
        <v>111</v>
      </c>
      <c r="F17" s="221"/>
      <c r="G17" s="221"/>
      <c r="H17" s="221"/>
      <c r="I17" s="221"/>
    </row>
    <row r="18" spans="1:10" ht="18.75">
      <c r="A18" s="5"/>
      <c r="B18" s="5"/>
      <c r="C18" s="5"/>
      <c r="D18" s="5"/>
      <c r="E18" s="24"/>
      <c r="F18" s="24"/>
      <c r="G18" s="24"/>
      <c r="H18" s="24"/>
      <c r="I18" s="24"/>
      <c r="J18" s="47"/>
    </row>
    <row r="19" spans="1:9" ht="15.75">
      <c r="A19" s="219" t="s">
        <v>105</v>
      </c>
      <c r="B19" s="219"/>
      <c r="C19" s="219"/>
      <c r="D19" s="219"/>
      <c r="E19" s="221">
        <v>6164266561</v>
      </c>
      <c r="F19" s="221"/>
      <c r="G19" s="221"/>
      <c r="H19" s="221"/>
      <c r="I19" s="221"/>
    </row>
    <row r="20" spans="1:9" ht="18.75">
      <c r="A20" s="5"/>
      <c r="B20" s="5"/>
      <c r="C20" s="5"/>
      <c r="D20" s="5"/>
      <c r="E20" s="24"/>
      <c r="F20" s="24"/>
      <c r="G20" s="24"/>
      <c r="H20" s="24"/>
      <c r="I20" s="24"/>
    </row>
    <row r="21" spans="1:10" ht="15.75">
      <c r="A21" s="219" t="s">
        <v>106</v>
      </c>
      <c r="B21" s="219"/>
      <c r="C21" s="219"/>
      <c r="D21" s="219"/>
      <c r="E21" s="218" t="s">
        <v>228</v>
      </c>
      <c r="F21" s="218"/>
      <c r="G21" s="218"/>
      <c r="H21" s="218"/>
      <c r="I21" s="218"/>
      <c r="J21" s="198"/>
    </row>
    <row r="22" spans="1:9" ht="18.75">
      <c r="A22" s="5"/>
      <c r="B22" s="5"/>
      <c r="C22" s="5"/>
      <c r="D22" s="5"/>
      <c r="E22" s="24"/>
      <c r="F22" s="24"/>
      <c r="G22" s="24"/>
      <c r="H22" s="24"/>
      <c r="I22" s="24"/>
    </row>
    <row r="23" spans="1:9" ht="55.5" customHeight="1">
      <c r="A23" s="223" t="s">
        <v>107</v>
      </c>
      <c r="B23" s="223"/>
      <c r="C23" s="223"/>
      <c r="D23" s="223"/>
      <c r="E23" s="217" t="s">
        <v>226</v>
      </c>
      <c r="F23" s="217"/>
      <c r="G23" s="217"/>
      <c r="H23" s="217"/>
      <c r="I23" s="217"/>
    </row>
    <row r="24" spans="1:9" ht="18.75">
      <c r="A24" s="5"/>
      <c r="B24" s="5"/>
      <c r="C24" s="5"/>
      <c r="D24" s="5"/>
      <c r="E24" s="24"/>
      <c r="F24" s="24"/>
      <c r="G24" s="24"/>
      <c r="H24" s="24"/>
      <c r="I24" s="24"/>
    </row>
    <row r="25" spans="1:12" ht="15.75">
      <c r="A25" s="219" t="s">
        <v>108</v>
      </c>
      <c r="B25" s="219"/>
      <c r="C25" s="219"/>
      <c r="D25" s="219"/>
      <c r="E25" s="220" t="s">
        <v>230</v>
      </c>
      <c r="F25" s="221"/>
      <c r="G25" s="221"/>
      <c r="H25" s="221"/>
      <c r="I25" s="221"/>
      <c r="L25" s="200"/>
    </row>
    <row r="26" spans="1:9" ht="18.75">
      <c r="A26" s="5"/>
      <c r="B26" s="5"/>
      <c r="C26" s="5"/>
      <c r="D26" s="5"/>
      <c r="E26" s="24"/>
      <c r="F26" s="24"/>
      <c r="G26" s="24"/>
      <c r="H26" s="24"/>
      <c r="I26" s="24"/>
    </row>
    <row r="27" spans="1:9" ht="45" customHeight="1">
      <c r="A27" s="223" t="s">
        <v>109</v>
      </c>
      <c r="B27" s="223"/>
      <c r="C27" s="223"/>
      <c r="D27" s="223"/>
      <c r="E27" s="217" t="s">
        <v>227</v>
      </c>
      <c r="F27" s="217"/>
      <c r="G27" s="217"/>
      <c r="H27" s="217"/>
      <c r="I27" s="217"/>
    </row>
    <row r="28" spans="1:9" ht="18.75">
      <c r="A28" s="5"/>
      <c r="B28" s="5"/>
      <c r="C28" s="5"/>
      <c r="D28" s="5"/>
      <c r="E28" s="24"/>
      <c r="F28" s="24"/>
      <c r="G28" s="24"/>
      <c r="H28" s="24"/>
      <c r="I28" s="24"/>
    </row>
    <row r="29" spans="1:10" ht="15.75" customHeight="1">
      <c r="A29" s="219" t="s">
        <v>110</v>
      </c>
      <c r="B29" s="219"/>
      <c r="C29" s="219"/>
      <c r="D29" s="219"/>
      <c r="E29" s="217" t="s">
        <v>229</v>
      </c>
      <c r="F29" s="217"/>
      <c r="G29" s="217"/>
      <c r="H29" s="217"/>
      <c r="I29" s="217"/>
      <c r="J29" s="199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51.75" customHeight="1">
      <c r="A31" s="216" t="s">
        <v>240</v>
      </c>
      <c r="B31" s="216"/>
      <c r="C31" s="216"/>
      <c r="D31" s="216"/>
      <c r="E31" s="216"/>
      <c r="F31" s="216"/>
      <c r="G31" s="216"/>
      <c r="H31" s="216"/>
      <c r="I31" s="216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4">
    <mergeCell ref="F2:I2"/>
    <mergeCell ref="A6:I6"/>
    <mergeCell ref="A7:I7"/>
    <mergeCell ref="A8:I8"/>
    <mergeCell ref="A23:D23"/>
    <mergeCell ref="F1:I1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A31:I31"/>
    <mergeCell ref="E27:I27"/>
    <mergeCell ref="E21:I21"/>
    <mergeCell ref="A21:D21"/>
    <mergeCell ref="A17:D17"/>
    <mergeCell ref="A19:D19"/>
    <mergeCell ref="E23:I23"/>
    <mergeCell ref="E25:I25"/>
    <mergeCell ref="A29:D29"/>
  </mergeCells>
  <hyperlinks>
    <hyperlink ref="E25" r:id="rId1" display="priem@k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P90"/>
  <sheetViews>
    <sheetView view="pageBreakPreview" zoomScaleNormal="70" zoomScaleSheetLayoutView="100" zoomScalePageLayoutView="0" workbookViewId="0" topLeftCell="A66">
      <selection activeCell="A82" sqref="A82:K82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62"/>
      <c r="E1" s="252" t="s">
        <v>216</v>
      </c>
      <c r="F1" s="252"/>
      <c r="G1" s="252"/>
      <c r="H1" s="252"/>
      <c r="I1" s="63"/>
      <c r="J1" s="63"/>
      <c r="K1" s="63"/>
      <c r="L1" s="63"/>
    </row>
    <row r="2" spans="4:12" s="1" customFormat="1" ht="50.25" customHeight="1">
      <c r="D2" s="65"/>
      <c r="E2" s="65"/>
      <c r="F2" s="252" t="s">
        <v>98</v>
      </c>
      <c r="G2" s="252"/>
      <c r="H2" s="252"/>
      <c r="I2" s="63"/>
      <c r="J2" s="63"/>
      <c r="K2" s="63"/>
      <c r="L2" s="63"/>
    </row>
    <row r="3" spans="4:7" s="1" customFormat="1" ht="15.75" customHeight="1">
      <c r="D3" s="243"/>
      <c r="E3" s="243"/>
      <c r="F3" s="243"/>
      <c r="G3" s="243"/>
    </row>
    <row r="4" ht="15" customHeight="1"/>
    <row r="5" spans="1:12" ht="21" customHeight="1">
      <c r="A5" s="225" t="s">
        <v>112</v>
      </c>
      <c r="B5" s="225"/>
      <c r="C5" s="225"/>
      <c r="D5" s="225"/>
      <c r="E5" s="225"/>
      <c r="F5" s="225"/>
      <c r="G5" s="225"/>
      <c r="H5" s="225"/>
      <c r="I5" s="231"/>
      <c r="J5" s="231"/>
      <c r="K5" s="231"/>
      <c r="L5" s="146"/>
    </row>
    <row r="6" spans="1:12" ht="43.5" customHeight="1">
      <c r="A6" s="258" t="s">
        <v>232</v>
      </c>
      <c r="B6" s="258"/>
      <c r="C6" s="258"/>
      <c r="D6" s="258"/>
      <c r="E6" s="258"/>
      <c r="F6" s="258"/>
      <c r="G6" s="258"/>
      <c r="H6" s="258"/>
      <c r="I6" s="229"/>
      <c r="J6" s="229"/>
      <c r="K6" s="229"/>
      <c r="L6" s="149"/>
    </row>
    <row r="7" spans="1:12" ht="23.25" customHeight="1">
      <c r="A7" s="258" t="s">
        <v>241</v>
      </c>
      <c r="B7" s="258"/>
      <c r="C7" s="258"/>
      <c r="D7" s="258"/>
      <c r="E7" s="258"/>
      <c r="F7" s="258"/>
      <c r="G7" s="258"/>
      <c r="H7" s="258"/>
      <c r="I7" s="229"/>
      <c r="J7" s="229"/>
      <c r="K7" s="229"/>
      <c r="L7" s="149"/>
    </row>
    <row r="8" spans="1:3" ht="15.75">
      <c r="A8" s="24"/>
      <c r="B8" s="24"/>
      <c r="C8" s="24"/>
    </row>
    <row r="9" spans="1:12" ht="64.5" customHeight="1">
      <c r="A9" s="234"/>
      <c r="B9" s="234" t="s">
        <v>113</v>
      </c>
      <c r="C9" s="234" t="s">
        <v>31</v>
      </c>
      <c r="D9" s="238" t="s">
        <v>114</v>
      </c>
      <c r="E9" s="235"/>
      <c r="F9" s="235"/>
      <c r="G9" s="235"/>
      <c r="H9" s="235"/>
      <c r="I9" s="236"/>
      <c r="J9" s="236"/>
      <c r="K9" s="237"/>
      <c r="L9" s="154"/>
    </row>
    <row r="10" spans="1:12" ht="64.5" customHeight="1">
      <c r="A10" s="234"/>
      <c r="B10" s="234"/>
      <c r="C10" s="234"/>
      <c r="D10" s="238" t="s">
        <v>115</v>
      </c>
      <c r="E10" s="235"/>
      <c r="F10" s="235"/>
      <c r="G10" s="247"/>
      <c r="H10" s="235" t="s">
        <v>245</v>
      </c>
      <c r="I10" s="236"/>
      <c r="J10" s="236"/>
      <c r="K10" s="237"/>
      <c r="L10" s="154"/>
    </row>
    <row r="11" spans="1:12" ht="15.75" customHeight="1">
      <c r="A11" s="234"/>
      <c r="B11" s="234"/>
      <c r="C11" s="234"/>
      <c r="D11" s="25" t="s">
        <v>37</v>
      </c>
      <c r="E11" s="25" t="s">
        <v>45</v>
      </c>
      <c r="F11" s="151" t="s">
        <v>82</v>
      </c>
      <c r="G11" s="170" t="s">
        <v>83</v>
      </c>
      <c r="H11" s="148" t="s">
        <v>37</v>
      </c>
      <c r="I11" s="25" t="s">
        <v>45</v>
      </c>
      <c r="J11" s="151" t="s">
        <v>82</v>
      </c>
      <c r="K11" s="147" t="s">
        <v>83</v>
      </c>
      <c r="L11" s="155"/>
    </row>
    <row r="12" spans="1:16" ht="69.75" customHeight="1">
      <c r="A12" s="143" t="s">
        <v>197</v>
      </c>
      <c r="B12" s="238" t="s">
        <v>116</v>
      </c>
      <c r="C12" s="235"/>
      <c r="D12" s="235"/>
      <c r="E12" s="235"/>
      <c r="F12" s="235"/>
      <c r="G12" s="235"/>
      <c r="H12" s="236"/>
      <c r="I12" s="236"/>
      <c r="J12" s="236"/>
      <c r="K12" s="237"/>
      <c r="L12" s="156"/>
      <c r="M12" s="233"/>
      <c r="N12" s="233"/>
      <c r="O12" s="230"/>
      <c r="P12" s="231"/>
    </row>
    <row r="13" spans="1:14" ht="49.5" customHeight="1">
      <c r="A13" s="144"/>
      <c r="B13" s="32" t="s">
        <v>78</v>
      </c>
      <c r="C13" s="29" t="s">
        <v>38</v>
      </c>
      <c r="D13" s="239"/>
      <c r="E13" s="240"/>
      <c r="F13" s="28"/>
      <c r="G13" s="166"/>
      <c r="H13" s="260"/>
      <c r="I13" s="237"/>
      <c r="J13" s="55"/>
      <c r="K13" s="55"/>
      <c r="L13" s="157"/>
      <c r="M13" s="232"/>
      <c r="N13" s="231"/>
    </row>
    <row r="14" spans="1:12" ht="57" customHeight="1">
      <c r="A14" s="144" t="s">
        <v>196</v>
      </c>
      <c r="B14" s="68" t="s">
        <v>195</v>
      </c>
      <c r="C14" s="29" t="s">
        <v>38</v>
      </c>
      <c r="D14" s="253"/>
      <c r="E14" s="237"/>
      <c r="F14" s="28"/>
      <c r="G14" s="166"/>
      <c r="H14" s="241"/>
      <c r="I14" s="242"/>
      <c r="J14" s="72"/>
      <c r="K14" s="72"/>
      <c r="L14" s="158"/>
    </row>
    <row r="15" spans="1:12" ht="36" customHeight="1">
      <c r="A15" s="144" t="s">
        <v>198</v>
      </c>
      <c r="B15" s="71" t="s">
        <v>199</v>
      </c>
      <c r="C15" s="29" t="s">
        <v>38</v>
      </c>
      <c r="D15" s="253"/>
      <c r="E15" s="237"/>
      <c r="F15" s="28"/>
      <c r="G15" s="166"/>
      <c r="H15" s="241"/>
      <c r="I15" s="242"/>
      <c r="J15" s="72"/>
      <c r="K15" s="72"/>
      <c r="L15" s="158"/>
    </row>
    <row r="16" spans="1:12" ht="39.75" customHeight="1" hidden="1">
      <c r="A16" s="144" t="s">
        <v>200</v>
      </c>
      <c r="B16" s="71" t="s">
        <v>56</v>
      </c>
      <c r="C16" s="29" t="s">
        <v>38</v>
      </c>
      <c r="D16" s="69"/>
      <c r="E16" s="70"/>
      <c r="F16" s="70"/>
      <c r="G16" s="167"/>
      <c r="H16" s="164"/>
      <c r="I16" s="72"/>
      <c r="J16" s="72"/>
      <c r="K16" s="72"/>
      <c r="L16" s="158"/>
    </row>
    <row r="17" spans="1:12" ht="75" customHeight="1">
      <c r="A17" s="144" t="s">
        <v>201</v>
      </c>
      <c r="B17" s="71" t="s">
        <v>118</v>
      </c>
      <c r="C17" s="29" t="s">
        <v>38</v>
      </c>
      <c r="D17" s="253"/>
      <c r="E17" s="237"/>
      <c r="F17" s="28"/>
      <c r="G17" s="166"/>
      <c r="H17" s="241"/>
      <c r="I17" s="242"/>
      <c r="J17" s="72"/>
      <c r="K17" s="72"/>
      <c r="L17" s="158"/>
    </row>
    <row r="18" spans="1:12" ht="42" customHeight="1">
      <c r="A18" s="144"/>
      <c r="B18" s="32" t="s">
        <v>57</v>
      </c>
      <c r="C18" s="29" t="s">
        <v>38</v>
      </c>
      <c r="D18" s="55"/>
      <c r="E18" s="55"/>
      <c r="F18" s="55"/>
      <c r="G18" s="168"/>
      <c r="H18" s="165"/>
      <c r="I18" s="55"/>
      <c r="J18" s="55"/>
      <c r="K18" s="55"/>
      <c r="L18" s="157"/>
    </row>
    <row r="19" spans="1:12" ht="57" customHeight="1">
      <c r="A19" s="144" t="s">
        <v>196</v>
      </c>
      <c r="B19" s="68" t="s">
        <v>195</v>
      </c>
      <c r="C19" s="29" t="s">
        <v>38</v>
      </c>
      <c r="D19" s="72"/>
      <c r="E19" s="72"/>
      <c r="F19" s="72"/>
      <c r="G19" s="169"/>
      <c r="H19" s="164"/>
      <c r="I19" s="72"/>
      <c r="J19" s="72"/>
      <c r="K19" s="72"/>
      <c r="L19" s="158"/>
    </row>
    <row r="20" spans="1:12" ht="39.75" customHeight="1">
      <c r="A20" s="144" t="s">
        <v>198</v>
      </c>
      <c r="B20" s="71" t="s">
        <v>199</v>
      </c>
      <c r="C20" s="29" t="s">
        <v>38</v>
      </c>
      <c r="D20" s="72"/>
      <c r="E20" s="72"/>
      <c r="F20" s="72"/>
      <c r="G20" s="169"/>
      <c r="H20" s="164"/>
      <c r="I20" s="72"/>
      <c r="J20" s="72"/>
      <c r="K20" s="72"/>
      <c r="L20" s="158"/>
    </row>
    <row r="21" spans="1:12" ht="28.5" customHeight="1" hidden="1">
      <c r="A21" s="144" t="s">
        <v>200</v>
      </c>
      <c r="B21" s="71" t="s">
        <v>56</v>
      </c>
      <c r="C21" s="29" t="s">
        <v>38</v>
      </c>
      <c r="D21" s="72"/>
      <c r="E21" s="72"/>
      <c r="F21" s="72"/>
      <c r="G21" s="169"/>
      <c r="H21" s="164"/>
      <c r="I21" s="72"/>
      <c r="J21" s="72"/>
      <c r="K21" s="72"/>
      <c r="L21" s="159"/>
    </row>
    <row r="22" spans="1:12" ht="73.5" customHeight="1">
      <c r="A22" s="144" t="s">
        <v>201</v>
      </c>
      <c r="B22" s="71" t="s">
        <v>118</v>
      </c>
      <c r="C22" s="29" t="s">
        <v>38</v>
      </c>
      <c r="D22" s="72"/>
      <c r="E22" s="72"/>
      <c r="F22" s="72"/>
      <c r="G22" s="169"/>
      <c r="H22" s="164"/>
      <c r="I22" s="72"/>
      <c r="J22" s="72"/>
      <c r="K22" s="72"/>
      <c r="L22" s="158"/>
    </row>
    <row r="23" spans="1:12" ht="46.5" customHeight="1">
      <c r="A23" s="144"/>
      <c r="B23" s="32" t="s">
        <v>79</v>
      </c>
      <c r="C23" s="29" t="s">
        <v>38</v>
      </c>
      <c r="D23" s="55"/>
      <c r="E23" s="55"/>
      <c r="F23" s="55"/>
      <c r="G23" s="168"/>
      <c r="H23" s="165"/>
      <c r="I23" s="55"/>
      <c r="J23" s="55"/>
      <c r="K23" s="152"/>
      <c r="L23" s="157"/>
    </row>
    <row r="24" spans="1:12" ht="48" customHeight="1">
      <c r="A24" s="144" t="s">
        <v>196</v>
      </c>
      <c r="B24" s="68" t="s">
        <v>117</v>
      </c>
      <c r="C24" s="29" t="s">
        <v>38</v>
      </c>
      <c r="D24" s="72"/>
      <c r="E24" s="72"/>
      <c r="F24" s="72"/>
      <c r="G24" s="169"/>
      <c r="H24" s="164"/>
      <c r="I24" s="72"/>
      <c r="J24" s="72"/>
      <c r="K24" s="72"/>
      <c r="L24" s="158"/>
    </row>
    <row r="25" spans="1:12" ht="39.75" customHeight="1">
      <c r="A25" s="144" t="s">
        <v>198</v>
      </c>
      <c r="B25" s="71" t="s">
        <v>119</v>
      </c>
      <c r="C25" s="29" t="s">
        <v>38</v>
      </c>
      <c r="D25" s="72"/>
      <c r="E25" s="72"/>
      <c r="F25" s="72"/>
      <c r="G25" s="169"/>
      <c r="H25" s="164"/>
      <c r="I25" s="72"/>
      <c r="J25" s="72"/>
      <c r="K25" s="72"/>
      <c r="L25" s="158"/>
    </row>
    <row r="26" spans="1:12" ht="69" customHeight="1">
      <c r="A26" s="144" t="s">
        <v>200</v>
      </c>
      <c r="B26" s="71" t="s">
        <v>120</v>
      </c>
      <c r="C26" s="29" t="s">
        <v>38</v>
      </c>
      <c r="D26" s="72"/>
      <c r="E26" s="72"/>
      <c r="F26" s="72"/>
      <c r="G26" s="169"/>
      <c r="H26" s="164"/>
      <c r="I26" s="72"/>
      <c r="J26" s="72"/>
      <c r="K26" s="72"/>
      <c r="L26" s="158"/>
    </row>
    <row r="27" spans="1:12" ht="69.75" customHeight="1">
      <c r="A27" s="144" t="s">
        <v>201</v>
      </c>
      <c r="B27" s="71" t="s">
        <v>118</v>
      </c>
      <c r="C27" s="29" t="s">
        <v>38</v>
      </c>
      <c r="D27" s="72"/>
      <c r="E27" s="72"/>
      <c r="F27" s="72"/>
      <c r="G27" s="169"/>
      <c r="H27" s="164"/>
      <c r="I27" s="72"/>
      <c r="J27" s="72"/>
      <c r="K27" s="72"/>
      <c r="L27" s="158"/>
    </row>
    <row r="28" spans="1:12" ht="35.25" customHeight="1">
      <c r="A28" s="144"/>
      <c r="B28" s="32" t="s">
        <v>58</v>
      </c>
      <c r="C28" s="29" t="s">
        <v>38</v>
      </c>
      <c r="D28" s="55"/>
      <c r="E28" s="55"/>
      <c r="F28" s="55"/>
      <c r="G28" s="168"/>
      <c r="H28" s="165"/>
      <c r="I28" s="152"/>
      <c r="J28" s="152"/>
      <c r="K28" s="152"/>
      <c r="L28" s="157"/>
    </row>
    <row r="29" spans="1:12" ht="50.25" customHeight="1">
      <c r="A29" s="144" t="s">
        <v>196</v>
      </c>
      <c r="B29" s="68" t="s">
        <v>117</v>
      </c>
      <c r="C29" s="29" t="s">
        <v>38</v>
      </c>
      <c r="D29" s="72"/>
      <c r="E29" s="72"/>
      <c r="F29" s="72"/>
      <c r="G29" s="169"/>
      <c r="H29" s="164"/>
      <c r="I29" s="164"/>
      <c r="J29" s="164"/>
      <c r="K29" s="164"/>
      <c r="L29" s="158"/>
    </row>
    <row r="30" spans="1:12" ht="41.25" customHeight="1">
      <c r="A30" s="144" t="s">
        <v>198</v>
      </c>
      <c r="B30" s="71" t="s">
        <v>119</v>
      </c>
      <c r="C30" s="29" t="s">
        <v>38</v>
      </c>
      <c r="D30" s="72"/>
      <c r="E30" s="72"/>
      <c r="F30" s="72"/>
      <c r="G30" s="169"/>
      <c r="H30" s="164"/>
      <c r="I30" s="164"/>
      <c r="J30" s="164"/>
      <c r="K30" s="164"/>
      <c r="L30" s="158"/>
    </row>
    <row r="31" spans="1:12" ht="69" customHeight="1">
      <c r="A31" s="144" t="s">
        <v>200</v>
      </c>
      <c r="B31" s="71" t="s">
        <v>120</v>
      </c>
      <c r="C31" s="29" t="s">
        <v>38</v>
      </c>
      <c r="D31" s="72"/>
      <c r="E31" s="72"/>
      <c r="F31" s="72"/>
      <c r="G31" s="169"/>
      <c r="H31" s="164"/>
      <c r="I31" s="164"/>
      <c r="J31" s="164"/>
      <c r="K31" s="164"/>
      <c r="L31" s="158"/>
    </row>
    <row r="32" spans="1:12" ht="77.25" customHeight="1">
      <c r="A32" s="144" t="s">
        <v>201</v>
      </c>
      <c r="B32" s="71" t="s">
        <v>118</v>
      </c>
      <c r="C32" s="29" t="s">
        <v>38</v>
      </c>
      <c r="D32" s="72"/>
      <c r="E32" s="72"/>
      <c r="F32" s="72"/>
      <c r="G32" s="169"/>
      <c r="H32" s="164"/>
      <c r="I32" s="164"/>
      <c r="J32" s="164"/>
      <c r="K32" s="164"/>
      <c r="L32" s="158"/>
    </row>
    <row r="33" spans="1:12" ht="49.5" customHeight="1">
      <c r="A33" s="244" t="s">
        <v>244</v>
      </c>
      <c r="B33" s="248" t="s">
        <v>210</v>
      </c>
      <c r="C33" s="249"/>
      <c r="D33" s="249"/>
      <c r="E33" s="249"/>
      <c r="F33" s="249"/>
      <c r="G33" s="249"/>
      <c r="H33" s="250"/>
      <c r="I33" s="250"/>
      <c r="J33" s="250"/>
      <c r="K33" s="251"/>
      <c r="L33" s="160"/>
    </row>
    <row r="34" spans="1:12" ht="42.75" customHeight="1">
      <c r="A34" s="245"/>
      <c r="B34" s="35" t="s">
        <v>59</v>
      </c>
      <c r="C34" s="36"/>
      <c r="D34" s="37"/>
      <c r="E34" s="37"/>
      <c r="F34" s="37"/>
      <c r="G34" s="172"/>
      <c r="H34" s="181"/>
      <c r="I34" s="37"/>
      <c r="J34" s="37"/>
      <c r="K34" s="38"/>
      <c r="L34" s="161"/>
    </row>
    <row r="35" spans="1:12" ht="15.75">
      <c r="A35" s="245"/>
      <c r="B35" s="73" t="s">
        <v>86</v>
      </c>
      <c r="C35" s="39" t="s">
        <v>60</v>
      </c>
      <c r="D35" s="176"/>
      <c r="E35" s="176"/>
      <c r="F35" s="41"/>
      <c r="G35" s="173"/>
      <c r="H35" s="182"/>
      <c r="I35" s="176"/>
      <c r="J35" s="40"/>
      <c r="K35" s="41"/>
      <c r="L35" s="161"/>
    </row>
    <row r="36" spans="1:12" ht="15.75">
      <c r="A36" s="245"/>
      <c r="B36" s="74" t="s">
        <v>87</v>
      </c>
      <c r="C36" s="42" t="s">
        <v>60</v>
      </c>
      <c r="D36" s="178"/>
      <c r="E36" s="178"/>
      <c r="F36" s="44"/>
      <c r="G36" s="174"/>
      <c r="H36" s="183"/>
      <c r="I36" s="178"/>
      <c r="J36" s="43"/>
      <c r="K36" s="44"/>
      <c r="L36" s="161"/>
    </row>
    <row r="37" spans="1:12" ht="31.5">
      <c r="A37" s="245"/>
      <c r="B37" s="35" t="s">
        <v>61</v>
      </c>
      <c r="C37" s="36"/>
      <c r="D37" s="37"/>
      <c r="E37" s="37"/>
      <c r="F37" s="38"/>
      <c r="G37" s="172"/>
      <c r="H37" s="181"/>
      <c r="I37" s="37"/>
      <c r="J37" s="37"/>
      <c r="K37" s="38"/>
      <c r="L37" s="161"/>
    </row>
    <row r="38" spans="1:12" ht="15.75">
      <c r="A38" s="245"/>
      <c r="B38" s="73" t="s">
        <v>86</v>
      </c>
      <c r="C38" s="39" t="s">
        <v>60</v>
      </c>
      <c r="D38" s="176"/>
      <c r="E38" s="176"/>
      <c r="F38" s="41"/>
      <c r="G38" s="173"/>
      <c r="H38" s="182"/>
      <c r="I38" s="176"/>
      <c r="J38" s="176"/>
      <c r="K38" s="180"/>
      <c r="L38" s="161"/>
    </row>
    <row r="39" spans="1:12" ht="15.75">
      <c r="A39" s="245"/>
      <c r="B39" s="74" t="s">
        <v>87</v>
      </c>
      <c r="C39" s="42" t="s">
        <v>60</v>
      </c>
      <c r="D39" s="178"/>
      <c r="E39" s="178"/>
      <c r="F39" s="44"/>
      <c r="G39" s="174"/>
      <c r="H39" s="184"/>
      <c r="I39" s="34"/>
      <c r="J39" s="34"/>
      <c r="K39" s="175"/>
      <c r="L39" s="161"/>
    </row>
    <row r="40" spans="1:12" ht="46.5" customHeight="1">
      <c r="A40" s="245"/>
      <c r="B40" s="35" t="s">
        <v>62</v>
      </c>
      <c r="C40" s="36"/>
      <c r="D40" s="37"/>
      <c r="E40" s="37"/>
      <c r="F40" s="37"/>
      <c r="G40" s="172"/>
      <c r="H40" s="181"/>
      <c r="I40" s="37"/>
      <c r="J40" s="37"/>
      <c r="K40" s="38"/>
      <c r="L40" s="161"/>
    </row>
    <row r="41" spans="1:12" ht="15.75">
      <c r="A41" s="245"/>
      <c r="B41" s="73" t="s">
        <v>86</v>
      </c>
      <c r="C41" s="39" t="s">
        <v>60</v>
      </c>
      <c r="D41" s="176"/>
      <c r="E41" s="176"/>
      <c r="F41" s="40"/>
      <c r="G41" s="173"/>
      <c r="H41" s="182"/>
      <c r="I41" s="176"/>
      <c r="J41" s="176"/>
      <c r="K41" s="180"/>
      <c r="L41" s="161"/>
    </row>
    <row r="42" spans="1:12" ht="15.75">
      <c r="A42" s="245"/>
      <c r="B42" s="74" t="s">
        <v>87</v>
      </c>
      <c r="C42" s="42" t="s">
        <v>60</v>
      </c>
      <c r="D42" s="178"/>
      <c r="E42" s="178"/>
      <c r="F42" s="43"/>
      <c r="G42" s="174"/>
      <c r="H42" s="184"/>
      <c r="I42" s="34"/>
      <c r="J42" s="34"/>
      <c r="K42" s="175"/>
      <c r="L42" s="161"/>
    </row>
    <row r="43" spans="1:12" ht="46.5" customHeight="1">
      <c r="A43" s="245"/>
      <c r="B43" s="35" t="s">
        <v>63</v>
      </c>
      <c r="C43" s="36"/>
      <c r="D43" s="37"/>
      <c r="E43" s="37"/>
      <c r="F43" s="37"/>
      <c r="G43" s="172"/>
      <c r="H43" s="181"/>
      <c r="I43" s="37"/>
      <c r="J43" s="37"/>
      <c r="K43" s="38"/>
      <c r="L43" s="161"/>
    </row>
    <row r="44" spans="1:12" ht="15.75">
      <c r="A44" s="245"/>
      <c r="B44" s="73" t="s">
        <v>86</v>
      </c>
      <c r="C44" s="39" t="s">
        <v>60</v>
      </c>
      <c r="D44" s="176"/>
      <c r="E44" s="176"/>
      <c r="F44" s="40"/>
      <c r="G44" s="173"/>
      <c r="H44" s="182"/>
      <c r="I44" s="176"/>
      <c r="J44" s="176"/>
      <c r="K44" s="180"/>
      <c r="L44" s="161"/>
    </row>
    <row r="45" spans="1:12" ht="15.75">
      <c r="A45" s="245"/>
      <c r="B45" s="74" t="s">
        <v>87</v>
      </c>
      <c r="C45" s="42" t="s">
        <v>60</v>
      </c>
      <c r="D45" s="178"/>
      <c r="E45" s="178"/>
      <c r="F45" s="43"/>
      <c r="G45" s="174"/>
      <c r="H45" s="184"/>
      <c r="I45" s="34"/>
      <c r="J45" s="34"/>
      <c r="K45" s="175"/>
      <c r="L45" s="161"/>
    </row>
    <row r="46" spans="1:12" ht="41.25" customHeight="1">
      <c r="A46" s="245"/>
      <c r="B46" s="35" t="s">
        <v>80</v>
      </c>
      <c r="C46" s="36"/>
      <c r="D46" s="37"/>
      <c r="E46" s="37"/>
      <c r="F46" s="37"/>
      <c r="G46" s="172"/>
      <c r="H46" s="181"/>
      <c r="I46" s="37"/>
      <c r="J46" s="37"/>
      <c r="K46" s="38"/>
      <c r="L46" s="161"/>
    </row>
    <row r="47" spans="1:12" ht="15.75">
      <c r="A47" s="245"/>
      <c r="B47" s="73" t="s">
        <v>86</v>
      </c>
      <c r="C47" s="179" t="s">
        <v>60</v>
      </c>
      <c r="D47" s="176"/>
      <c r="E47" s="176"/>
      <c r="F47" s="40"/>
      <c r="G47" s="173"/>
      <c r="H47" s="182"/>
      <c r="I47" s="176"/>
      <c r="J47" s="176"/>
      <c r="K47" s="180"/>
      <c r="L47" s="161"/>
    </row>
    <row r="48" spans="1:12" ht="15.75">
      <c r="A48" s="246"/>
      <c r="B48" s="74" t="s">
        <v>87</v>
      </c>
      <c r="C48" s="97" t="s">
        <v>60</v>
      </c>
      <c r="D48" s="34"/>
      <c r="E48" s="34"/>
      <c r="F48" s="43"/>
      <c r="G48" s="174"/>
      <c r="H48" s="184"/>
      <c r="I48" s="34"/>
      <c r="J48" s="34"/>
      <c r="K48" s="175"/>
      <c r="L48" s="161"/>
    </row>
    <row r="49" spans="1:12" ht="48" customHeight="1">
      <c r="A49" s="244" t="s">
        <v>243</v>
      </c>
      <c r="B49" s="248" t="s">
        <v>211</v>
      </c>
      <c r="C49" s="249"/>
      <c r="D49" s="249"/>
      <c r="E49" s="249"/>
      <c r="F49" s="249"/>
      <c r="G49" s="249"/>
      <c r="H49" s="250"/>
      <c r="I49" s="250"/>
      <c r="J49" s="250"/>
      <c r="K49" s="251"/>
      <c r="L49" s="162"/>
    </row>
    <row r="50" spans="1:12" ht="44.25" customHeight="1">
      <c r="A50" s="245"/>
      <c r="B50" s="35" t="s">
        <v>64</v>
      </c>
      <c r="C50" s="36"/>
      <c r="D50" s="37"/>
      <c r="E50" s="37"/>
      <c r="F50" s="37"/>
      <c r="G50" s="172"/>
      <c r="H50" s="38"/>
      <c r="I50" s="37"/>
      <c r="J50" s="37"/>
      <c r="K50" s="37"/>
      <c r="L50" s="161"/>
    </row>
    <row r="51" spans="1:12" ht="15.75">
      <c r="A51" s="245"/>
      <c r="B51" s="73" t="s">
        <v>86</v>
      </c>
      <c r="C51" s="39" t="s">
        <v>60</v>
      </c>
      <c r="D51" s="40"/>
      <c r="E51" s="40"/>
      <c r="F51" s="153"/>
      <c r="G51" s="186"/>
      <c r="H51" s="185"/>
      <c r="I51" s="177"/>
      <c r="J51" s="177"/>
      <c r="K51" s="177"/>
      <c r="L51" s="163"/>
    </row>
    <row r="52" spans="1:12" ht="15.75">
      <c r="A52" s="245"/>
      <c r="B52" s="74" t="s">
        <v>87</v>
      </c>
      <c r="C52" s="39" t="s">
        <v>60</v>
      </c>
      <c r="D52" s="56"/>
      <c r="E52" s="56"/>
      <c r="F52" s="57"/>
      <c r="G52" s="187"/>
      <c r="H52" s="175"/>
      <c r="I52" s="34"/>
      <c r="J52" s="34"/>
      <c r="K52" s="34"/>
      <c r="L52" s="161"/>
    </row>
    <row r="53" spans="1:12" ht="42.75" customHeight="1">
      <c r="A53" s="245"/>
      <c r="B53" s="35" t="s">
        <v>65</v>
      </c>
      <c r="C53" s="36"/>
      <c r="D53" s="37"/>
      <c r="E53" s="37"/>
      <c r="F53" s="37"/>
      <c r="G53" s="172"/>
      <c r="H53" s="38"/>
      <c r="I53" s="37"/>
      <c r="J53" s="37"/>
      <c r="K53" s="37"/>
      <c r="L53" s="161"/>
    </row>
    <row r="54" spans="1:12" ht="15.75">
      <c r="A54" s="245"/>
      <c r="B54" s="73" t="s">
        <v>97</v>
      </c>
      <c r="C54" s="39" t="s">
        <v>60</v>
      </c>
      <c r="D54" s="40"/>
      <c r="E54" s="40"/>
      <c r="F54" s="41"/>
      <c r="G54" s="173"/>
      <c r="H54" s="180"/>
      <c r="I54" s="176"/>
      <c r="J54" s="176"/>
      <c r="K54" s="176"/>
      <c r="L54" s="161"/>
    </row>
    <row r="55" spans="1:12" ht="15.75">
      <c r="A55" s="245"/>
      <c r="B55" s="74" t="s">
        <v>87</v>
      </c>
      <c r="C55" s="39" t="s">
        <v>60</v>
      </c>
      <c r="D55" s="56"/>
      <c r="E55" s="56"/>
      <c r="F55" s="57"/>
      <c r="G55" s="187"/>
      <c r="H55" s="175"/>
      <c r="I55" s="34"/>
      <c r="J55" s="34"/>
      <c r="K55" s="34"/>
      <c r="L55" s="161"/>
    </row>
    <row r="56" spans="1:12" ht="39.75" customHeight="1">
      <c r="A56" s="245"/>
      <c r="B56" s="35" t="s">
        <v>66</v>
      </c>
      <c r="C56" s="36"/>
      <c r="D56" s="37"/>
      <c r="E56" s="37"/>
      <c r="F56" s="37"/>
      <c r="G56" s="172"/>
      <c r="H56" s="38"/>
      <c r="I56" s="37"/>
      <c r="J56" s="37"/>
      <c r="K56" s="37"/>
      <c r="L56" s="161"/>
    </row>
    <row r="57" spans="1:12" ht="15.75">
      <c r="A57" s="245"/>
      <c r="B57" s="73" t="s">
        <v>86</v>
      </c>
      <c r="C57" s="39" t="s">
        <v>60</v>
      </c>
      <c r="D57" s="40"/>
      <c r="E57" s="40"/>
      <c r="F57" s="40"/>
      <c r="G57" s="173"/>
      <c r="H57" s="180"/>
      <c r="I57" s="176"/>
      <c r="J57" s="176"/>
      <c r="K57" s="176"/>
      <c r="L57" s="161"/>
    </row>
    <row r="58" spans="1:12" ht="15.75">
      <c r="A58" s="245"/>
      <c r="B58" s="74" t="s">
        <v>87</v>
      </c>
      <c r="C58" s="39" t="s">
        <v>60</v>
      </c>
      <c r="D58" s="56"/>
      <c r="E58" s="56"/>
      <c r="F58" s="56"/>
      <c r="G58" s="187"/>
      <c r="H58" s="175"/>
      <c r="I58" s="34"/>
      <c r="J58" s="34"/>
      <c r="K58" s="34"/>
      <c r="L58" s="161"/>
    </row>
    <row r="59" spans="1:12" ht="39.75" customHeight="1">
      <c r="A59" s="245"/>
      <c r="B59" s="35" t="s">
        <v>67</v>
      </c>
      <c r="C59" s="36"/>
      <c r="D59" s="37"/>
      <c r="E59" s="37"/>
      <c r="F59" s="37"/>
      <c r="G59" s="172"/>
      <c r="H59" s="38"/>
      <c r="I59" s="37"/>
      <c r="J59" s="37"/>
      <c r="K59" s="37"/>
      <c r="L59" s="161"/>
    </row>
    <row r="60" spans="1:12" ht="15.75">
      <c r="A60" s="245"/>
      <c r="B60" s="73" t="s">
        <v>97</v>
      </c>
      <c r="C60" s="39" t="s">
        <v>60</v>
      </c>
      <c r="D60" s="40"/>
      <c r="E60" s="40"/>
      <c r="F60" s="40"/>
      <c r="G60" s="173"/>
      <c r="H60" s="180"/>
      <c r="I60" s="176"/>
      <c r="J60" s="176"/>
      <c r="K60" s="176"/>
      <c r="L60" s="161"/>
    </row>
    <row r="61" spans="1:12" ht="15.75">
      <c r="A61" s="245"/>
      <c r="B61" s="74" t="s">
        <v>87</v>
      </c>
      <c r="C61" s="39" t="s">
        <v>60</v>
      </c>
      <c r="D61" s="56"/>
      <c r="E61" s="56"/>
      <c r="F61" s="56"/>
      <c r="G61" s="187"/>
      <c r="H61" s="175"/>
      <c r="I61" s="34"/>
      <c r="J61" s="34"/>
      <c r="K61" s="34"/>
      <c r="L61" s="161"/>
    </row>
    <row r="62" spans="1:12" ht="39" customHeight="1">
      <c r="A62" s="245"/>
      <c r="B62" s="35" t="s">
        <v>68</v>
      </c>
      <c r="C62" s="36"/>
      <c r="D62" s="37"/>
      <c r="E62" s="37"/>
      <c r="F62" s="37"/>
      <c r="G62" s="172"/>
      <c r="H62" s="38"/>
      <c r="I62" s="37"/>
      <c r="J62" s="37"/>
      <c r="K62" s="37"/>
      <c r="L62" s="161"/>
    </row>
    <row r="63" spans="1:12" ht="15.75">
      <c r="A63" s="245"/>
      <c r="B63" s="73" t="s">
        <v>86</v>
      </c>
      <c r="C63" s="39" t="s">
        <v>60</v>
      </c>
      <c r="D63" s="40"/>
      <c r="E63" s="40"/>
      <c r="F63" s="40"/>
      <c r="G63" s="173"/>
      <c r="H63" s="180"/>
      <c r="I63" s="176"/>
      <c r="J63" s="176"/>
      <c r="K63" s="176"/>
      <c r="L63" s="161"/>
    </row>
    <row r="64" spans="1:12" ht="15.75">
      <c r="A64" s="245"/>
      <c r="B64" s="74" t="s">
        <v>87</v>
      </c>
      <c r="C64" s="39" t="s">
        <v>60</v>
      </c>
      <c r="D64" s="56"/>
      <c r="E64" s="56"/>
      <c r="F64" s="56"/>
      <c r="G64" s="174"/>
      <c r="H64" s="175"/>
      <c r="I64" s="34"/>
      <c r="J64" s="34"/>
      <c r="K64" s="34"/>
      <c r="L64" s="161"/>
    </row>
    <row r="65" spans="1:12" ht="45" customHeight="1">
      <c r="A65" s="244" t="s">
        <v>242</v>
      </c>
      <c r="B65" s="248" t="s">
        <v>212</v>
      </c>
      <c r="C65" s="249"/>
      <c r="D65" s="249"/>
      <c r="E65" s="249"/>
      <c r="F65" s="249"/>
      <c r="G65" s="249"/>
      <c r="H65" s="250"/>
      <c r="I65" s="250"/>
      <c r="J65" s="250"/>
      <c r="K65" s="251"/>
      <c r="L65" s="162"/>
    </row>
    <row r="66" spans="1:12" ht="40.5" customHeight="1">
      <c r="A66" s="245"/>
      <c r="B66" s="31" t="s">
        <v>96</v>
      </c>
      <c r="C66" s="29" t="s">
        <v>38</v>
      </c>
      <c r="D66" s="58"/>
      <c r="E66" s="58"/>
      <c r="F66" s="58"/>
      <c r="G66" s="188"/>
      <c r="H66" s="171"/>
      <c r="I66" s="58"/>
      <c r="J66" s="58"/>
      <c r="K66" s="58"/>
      <c r="L66" s="161"/>
    </row>
    <row r="67" spans="1:12" ht="40.5" customHeight="1">
      <c r="A67" s="245"/>
      <c r="B67" s="31" t="s">
        <v>81</v>
      </c>
      <c r="C67" s="29" t="s">
        <v>38</v>
      </c>
      <c r="D67" s="58"/>
      <c r="E67" s="58"/>
      <c r="F67" s="58"/>
      <c r="G67" s="188"/>
      <c r="H67" s="171"/>
      <c r="I67" s="58"/>
      <c r="J67" s="58"/>
      <c r="K67" s="58"/>
      <c r="L67" s="161"/>
    </row>
    <row r="68" spans="1:12" ht="38.25" customHeight="1">
      <c r="A68" s="245"/>
      <c r="B68" s="31" t="s">
        <v>69</v>
      </c>
      <c r="C68" s="29" t="s">
        <v>38</v>
      </c>
      <c r="D68" s="58"/>
      <c r="E68" s="58"/>
      <c r="F68" s="58"/>
      <c r="G68" s="188"/>
      <c r="H68" s="171"/>
      <c r="I68" s="58"/>
      <c r="J68" s="58"/>
      <c r="K68" s="58"/>
      <c r="L68" s="161"/>
    </row>
    <row r="69" spans="1:12" ht="55.5" customHeight="1">
      <c r="A69" s="245"/>
      <c r="B69" s="248" t="s">
        <v>213</v>
      </c>
      <c r="C69" s="249"/>
      <c r="D69" s="249"/>
      <c r="E69" s="249"/>
      <c r="F69" s="249"/>
      <c r="G69" s="249"/>
      <c r="H69" s="250"/>
      <c r="I69" s="250"/>
      <c r="J69" s="250"/>
      <c r="K69" s="251"/>
      <c r="L69" s="163"/>
    </row>
    <row r="70" spans="1:12" ht="36" customHeight="1">
      <c r="A70" s="245"/>
      <c r="B70" s="31" t="s">
        <v>70</v>
      </c>
      <c r="C70" s="29" t="s">
        <v>38</v>
      </c>
      <c r="D70" s="89"/>
      <c r="E70" s="89"/>
      <c r="F70" s="58"/>
      <c r="G70" s="188"/>
      <c r="H70" s="171"/>
      <c r="I70" s="58"/>
      <c r="J70" s="58"/>
      <c r="K70" s="58"/>
      <c r="L70" s="161"/>
    </row>
    <row r="71" spans="1:12" ht="38.25" customHeight="1">
      <c r="A71" s="245"/>
      <c r="B71" s="31" t="s">
        <v>71</v>
      </c>
      <c r="C71" s="29" t="s">
        <v>38</v>
      </c>
      <c r="D71" s="89"/>
      <c r="E71" s="89"/>
      <c r="F71" s="58"/>
      <c r="G71" s="188"/>
      <c r="H71" s="171"/>
      <c r="I71" s="58"/>
      <c r="J71" s="58"/>
      <c r="K71" s="58"/>
      <c r="L71" s="161"/>
    </row>
    <row r="72" spans="1:12" ht="33.75" customHeight="1">
      <c r="A72" s="245"/>
      <c r="B72" s="31" t="s">
        <v>72</v>
      </c>
      <c r="C72" s="29" t="s">
        <v>38</v>
      </c>
      <c r="D72" s="89"/>
      <c r="E72" s="89"/>
      <c r="F72" s="34"/>
      <c r="G72" s="189"/>
      <c r="H72" s="171"/>
      <c r="I72" s="58"/>
      <c r="J72" s="58"/>
      <c r="K72" s="58"/>
      <c r="L72" s="161"/>
    </row>
    <row r="73" spans="1:12" ht="32.25" customHeight="1">
      <c r="A73" s="245"/>
      <c r="B73" s="31" t="s">
        <v>73</v>
      </c>
      <c r="C73" s="29" t="s">
        <v>38</v>
      </c>
      <c r="D73" s="34"/>
      <c r="E73" s="64"/>
      <c r="F73" s="58"/>
      <c r="G73" s="188"/>
      <c r="H73" s="171"/>
      <c r="I73" s="58"/>
      <c r="J73" s="58"/>
      <c r="K73" s="58"/>
      <c r="L73" s="161"/>
    </row>
    <row r="74" spans="1:12" ht="32.25" customHeight="1">
      <c r="A74" s="245"/>
      <c r="B74" s="31" t="s">
        <v>74</v>
      </c>
      <c r="C74" s="29" t="s">
        <v>38</v>
      </c>
      <c r="D74" s="34"/>
      <c r="E74" s="64"/>
      <c r="F74" s="58"/>
      <c r="G74" s="188"/>
      <c r="H74" s="171"/>
      <c r="I74" s="58"/>
      <c r="J74" s="58"/>
      <c r="K74" s="58"/>
      <c r="L74" s="161"/>
    </row>
    <row r="75" spans="1:12" ht="32.25" customHeight="1">
      <c r="A75" s="245"/>
      <c r="B75" s="31" t="s">
        <v>75</v>
      </c>
      <c r="C75" s="29" t="s">
        <v>38</v>
      </c>
      <c r="D75" s="34"/>
      <c r="E75" s="64"/>
      <c r="F75" s="58"/>
      <c r="G75" s="188"/>
      <c r="H75" s="171"/>
      <c r="I75" s="58"/>
      <c r="J75" s="58"/>
      <c r="K75" s="58"/>
      <c r="L75" s="161"/>
    </row>
    <row r="76" spans="1:12" ht="32.25" customHeight="1">
      <c r="A76" s="246"/>
      <c r="B76" s="31" t="s">
        <v>76</v>
      </c>
      <c r="C76" s="29" t="s">
        <v>38</v>
      </c>
      <c r="D76" s="34"/>
      <c r="E76" s="64"/>
      <c r="F76" s="58"/>
      <c r="G76" s="188"/>
      <c r="H76" s="171"/>
      <c r="I76" s="58"/>
      <c r="J76" s="58"/>
      <c r="K76" s="58"/>
      <c r="L76" s="161"/>
    </row>
    <row r="77" spans="1:7" ht="15" customHeight="1">
      <c r="A77" s="254"/>
      <c r="B77" s="254"/>
      <c r="C77" s="254"/>
      <c r="D77" s="254"/>
      <c r="E77" s="254"/>
      <c r="F77" s="254"/>
      <c r="G77" s="254"/>
    </row>
    <row r="78" spans="1:7" ht="12.75">
      <c r="A78" s="255"/>
      <c r="B78" s="255"/>
      <c r="C78" s="255"/>
      <c r="D78" s="255"/>
      <c r="E78" s="255"/>
      <c r="F78" s="255"/>
      <c r="G78" s="255"/>
    </row>
    <row r="79" spans="1:12" ht="37.5" customHeight="1" hidden="1">
      <c r="A79" s="145" t="s">
        <v>165</v>
      </c>
      <c r="B79" s="256" t="s">
        <v>202</v>
      </c>
      <c r="C79" s="256"/>
      <c r="D79" s="256"/>
      <c r="E79" s="256"/>
      <c r="F79" s="256"/>
      <c r="G79" s="256"/>
      <c r="H79" s="256"/>
      <c r="I79" s="259"/>
      <c r="J79" s="259"/>
      <c r="K79" s="259"/>
      <c r="L79" s="150"/>
    </row>
    <row r="80" spans="1:12" ht="52.5" customHeight="1" hidden="1">
      <c r="A80" s="145" t="s">
        <v>166</v>
      </c>
      <c r="B80" s="256" t="s">
        <v>205</v>
      </c>
      <c r="C80" s="256"/>
      <c r="D80" s="256"/>
      <c r="E80" s="256"/>
      <c r="F80" s="256"/>
      <c r="G80" s="256"/>
      <c r="H80" s="256"/>
      <c r="I80" s="257"/>
      <c r="J80" s="257"/>
      <c r="K80" s="257"/>
      <c r="L80" s="27"/>
    </row>
    <row r="81" spans="1:12" ht="52.5" customHeight="1" hidden="1">
      <c r="A81" s="145" t="s">
        <v>207</v>
      </c>
      <c r="B81" s="256" t="s">
        <v>214</v>
      </c>
      <c r="C81" s="256"/>
      <c r="D81" s="256"/>
      <c r="E81" s="256"/>
      <c r="F81" s="256"/>
      <c r="G81" s="256"/>
      <c r="H81" s="256"/>
      <c r="I81" s="257"/>
      <c r="J81" s="257"/>
      <c r="K81" s="257"/>
      <c r="L81" s="27"/>
    </row>
    <row r="82" spans="1:12" ht="35.25" customHeight="1">
      <c r="A82" s="228" t="s">
        <v>240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7"/>
    </row>
    <row r="83" spans="1:12" ht="63.75" customHeight="1">
      <c r="A83" s="27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</sheetData>
  <sheetProtection/>
  <mergeCells count="37">
    <mergeCell ref="B80:K80"/>
    <mergeCell ref="B12:K12"/>
    <mergeCell ref="H13:I13"/>
    <mergeCell ref="A77:G78"/>
    <mergeCell ref="A49:A64"/>
    <mergeCell ref="B65:K65"/>
    <mergeCell ref="B81:K81"/>
    <mergeCell ref="B69:K69"/>
    <mergeCell ref="A5:K5"/>
    <mergeCell ref="A6:K6"/>
    <mergeCell ref="A7:K7"/>
    <mergeCell ref="B79:K79"/>
    <mergeCell ref="A65:A76"/>
    <mergeCell ref="E1:H1"/>
    <mergeCell ref="D14:E14"/>
    <mergeCell ref="D15:E15"/>
    <mergeCell ref="D17:E17"/>
    <mergeCell ref="F2:H2"/>
    <mergeCell ref="H15:I15"/>
    <mergeCell ref="H17:I17"/>
    <mergeCell ref="H14:I14"/>
    <mergeCell ref="D3:G3"/>
    <mergeCell ref="A33:A48"/>
    <mergeCell ref="D10:G10"/>
    <mergeCell ref="C9:C11"/>
    <mergeCell ref="B49:K49"/>
    <mergeCell ref="B33:K33"/>
    <mergeCell ref="A82:K82"/>
    <mergeCell ref="B83:K83"/>
    <mergeCell ref="O12:P12"/>
    <mergeCell ref="M13:N13"/>
    <mergeCell ref="M12:N12"/>
    <mergeCell ref="A9:A11"/>
    <mergeCell ref="B9:B11"/>
    <mergeCell ref="H10:K10"/>
    <mergeCell ref="D9:K9"/>
    <mergeCell ref="D13:E13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54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T173"/>
  <sheetViews>
    <sheetView showGridLines="0" view="pageBreakPreview" zoomScale="75" zoomScaleNormal="70" zoomScaleSheetLayoutView="75" zoomScalePageLayoutView="0" workbookViewId="0" topLeftCell="A154">
      <selection activeCell="A171" sqref="A171:F171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7" s="1" customFormat="1" ht="15.75">
      <c r="A1" s="11"/>
      <c r="B1" s="3"/>
      <c r="D1" s="252" t="s">
        <v>217</v>
      </c>
      <c r="E1" s="252"/>
      <c r="F1" s="252"/>
      <c r="G1" s="65"/>
    </row>
    <row r="2" spans="1:7" s="1" customFormat="1" ht="28.5" customHeight="1">
      <c r="A2" s="11"/>
      <c r="B2" s="3"/>
      <c r="E2" s="65"/>
      <c r="F2" s="252" t="s">
        <v>98</v>
      </c>
      <c r="G2" s="65"/>
    </row>
    <row r="3" spans="1:6" s="1" customFormat="1" ht="15.75" customHeight="1">
      <c r="A3" s="11"/>
      <c r="B3" s="3"/>
      <c r="D3" s="103"/>
      <c r="E3" s="103"/>
      <c r="F3" s="252"/>
    </row>
    <row r="4" s="6" customFormat="1" ht="18">
      <c r="C4" s="7"/>
    </row>
    <row r="5" spans="1:20" ht="47.25" customHeight="1">
      <c r="A5" s="264" t="s">
        <v>121</v>
      </c>
      <c r="B5" s="264"/>
      <c r="C5" s="264"/>
      <c r="D5" s="264"/>
      <c r="E5" s="264"/>
      <c r="F5" s="264"/>
      <c r="L5" s="263"/>
      <c r="M5" s="263"/>
      <c r="N5" s="263"/>
      <c r="O5" s="263"/>
      <c r="P5" s="263"/>
      <c r="Q5" s="263"/>
      <c r="R5" s="263"/>
      <c r="S5" s="263"/>
      <c r="T5" s="263"/>
    </row>
    <row r="6" spans="1:20" ht="35.25" customHeight="1">
      <c r="A6" s="264" t="s">
        <v>246</v>
      </c>
      <c r="B6" s="264"/>
      <c r="C6" s="264"/>
      <c r="D6" s="264"/>
      <c r="E6" s="264"/>
      <c r="F6" s="264"/>
      <c r="L6" s="16"/>
      <c r="M6" s="16"/>
      <c r="N6" s="16"/>
      <c r="O6" s="16"/>
      <c r="P6" s="16"/>
      <c r="Q6" s="16"/>
      <c r="R6" s="16"/>
      <c r="S6" s="16"/>
      <c r="T6" s="16"/>
    </row>
    <row r="7" spans="1:6" ht="20.25">
      <c r="A7" s="10"/>
      <c r="B7" s="10"/>
      <c r="C7" s="10"/>
      <c r="D7" s="10"/>
      <c r="F7" s="54"/>
    </row>
    <row r="8" spans="1:12" ht="84" customHeight="1">
      <c r="A8" s="104" t="s">
        <v>39</v>
      </c>
      <c r="B8" s="105" t="s">
        <v>40</v>
      </c>
      <c r="C8" s="104" t="s">
        <v>41</v>
      </c>
      <c r="D8" s="106" t="s">
        <v>185</v>
      </c>
      <c r="E8" s="107" t="s">
        <v>186</v>
      </c>
      <c r="F8" s="108" t="s">
        <v>187</v>
      </c>
      <c r="L8" s="66"/>
    </row>
    <row r="9" spans="1:6" ht="41.25" customHeight="1">
      <c r="A9" s="109"/>
      <c r="B9" s="110" t="s">
        <v>17</v>
      </c>
      <c r="C9" s="109"/>
      <c r="D9" s="111">
        <f>D10+D24+D35+D131+D145+D156</f>
        <v>0</v>
      </c>
      <c r="E9" s="112" t="s">
        <v>43</v>
      </c>
      <c r="F9" s="112" t="s">
        <v>43</v>
      </c>
    </row>
    <row r="10" spans="1:6" ht="38.25" customHeight="1">
      <c r="A10" s="113">
        <v>1</v>
      </c>
      <c r="B10" s="110" t="s">
        <v>188</v>
      </c>
      <c r="C10" s="110"/>
      <c r="D10" s="111">
        <f>SUM(D12:D21)</f>
        <v>0</v>
      </c>
      <c r="E10" s="111">
        <f>SUM(E12:E21)</f>
        <v>0</v>
      </c>
      <c r="F10" s="114" t="e">
        <f aca="true" t="shared" si="0" ref="F10:F34">D10/E10</f>
        <v>#DIV/0!</v>
      </c>
    </row>
    <row r="11" spans="1:6" ht="18.75">
      <c r="A11" s="113"/>
      <c r="B11" s="110" t="s">
        <v>115</v>
      </c>
      <c r="C11" s="110"/>
      <c r="D11" s="111"/>
      <c r="E11" s="111"/>
      <c r="F11" s="114"/>
    </row>
    <row r="12" spans="1:6" ht="37.5">
      <c r="A12" s="109"/>
      <c r="B12" s="115" t="s">
        <v>203</v>
      </c>
      <c r="C12" s="116"/>
      <c r="D12" s="117"/>
      <c r="E12" s="117"/>
      <c r="F12" s="112" t="e">
        <f t="shared" si="0"/>
        <v>#DIV/0!</v>
      </c>
    </row>
    <row r="13" spans="1:6" ht="34.5" customHeight="1">
      <c r="A13" s="109"/>
      <c r="B13" s="118" t="s">
        <v>50</v>
      </c>
      <c r="C13" s="116">
        <v>0.4</v>
      </c>
      <c r="D13" s="117"/>
      <c r="E13" s="117"/>
      <c r="F13" s="112" t="e">
        <f t="shared" si="0"/>
        <v>#DIV/0!</v>
      </c>
    </row>
    <row r="14" spans="1:6" ht="34.5" customHeight="1">
      <c r="A14" s="109"/>
      <c r="B14" s="118" t="s">
        <v>51</v>
      </c>
      <c r="C14" s="119" t="s">
        <v>15</v>
      </c>
      <c r="D14" s="117"/>
      <c r="E14" s="117"/>
      <c r="F14" s="112" t="e">
        <f t="shared" si="0"/>
        <v>#DIV/0!</v>
      </c>
    </row>
    <row r="15" spans="1:6" ht="36.75" customHeight="1">
      <c r="A15" s="109"/>
      <c r="B15" s="118" t="s">
        <v>52</v>
      </c>
      <c r="C15" s="116">
        <v>0.4</v>
      </c>
      <c r="D15" s="117"/>
      <c r="E15" s="117"/>
      <c r="F15" s="112" t="e">
        <f t="shared" si="0"/>
        <v>#DIV/0!</v>
      </c>
    </row>
    <row r="16" spans="1:6" ht="32.25" customHeight="1">
      <c r="A16" s="109"/>
      <c r="B16" s="118" t="s">
        <v>53</v>
      </c>
      <c r="C16" s="119" t="s">
        <v>15</v>
      </c>
      <c r="D16" s="117"/>
      <c r="E16" s="112"/>
      <c r="F16" s="112" t="e">
        <f t="shared" si="0"/>
        <v>#DIV/0!</v>
      </c>
    </row>
    <row r="17" spans="1:6" ht="33" customHeight="1">
      <c r="A17" s="120"/>
      <c r="B17" s="115" t="s">
        <v>46</v>
      </c>
      <c r="C17" s="119" t="s">
        <v>15</v>
      </c>
      <c r="D17" s="117"/>
      <c r="E17" s="112"/>
      <c r="F17" s="112" t="e">
        <f t="shared" si="0"/>
        <v>#DIV/0!</v>
      </c>
    </row>
    <row r="18" spans="1:6" ht="33" customHeight="1">
      <c r="A18" s="120"/>
      <c r="B18" s="118" t="s">
        <v>53</v>
      </c>
      <c r="C18" s="119" t="s">
        <v>84</v>
      </c>
      <c r="D18" s="117"/>
      <c r="E18" s="112"/>
      <c r="F18" s="112" t="e">
        <f t="shared" si="0"/>
        <v>#DIV/0!</v>
      </c>
    </row>
    <row r="19" spans="1:6" ht="33" customHeight="1">
      <c r="A19" s="120"/>
      <c r="B19" s="115" t="s">
        <v>46</v>
      </c>
      <c r="C19" s="119" t="s">
        <v>84</v>
      </c>
      <c r="D19" s="117"/>
      <c r="E19" s="112"/>
      <c r="F19" s="112" t="e">
        <f t="shared" si="0"/>
        <v>#DIV/0!</v>
      </c>
    </row>
    <row r="20" spans="1:6" ht="33" customHeight="1">
      <c r="A20" s="120"/>
      <c r="B20" s="118" t="s">
        <v>53</v>
      </c>
      <c r="C20" s="119" t="s">
        <v>85</v>
      </c>
      <c r="D20" s="117"/>
      <c r="E20" s="112"/>
      <c r="F20" s="112" t="e">
        <f t="shared" si="0"/>
        <v>#DIV/0!</v>
      </c>
    </row>
    <row r="21" spans="1:6" ht="33" customHeight="1">
      <c r="A21" s="120"/>
      <c r="B21" s="115" t="s">
        <v>46</v>
      </c>
      <c r="C21" s="119" t="s">
        <v>85</v>
      </c>
      <c r="D21" s="117"/>
      <c r="E21" s="112"/>
      <c r="F21" s="112" t="e">
        <f t="shared" si="0"/>
        <v>#DIV/0!</v>
      </c>
    </row>
    <row r="22" spans="1:6" ht="18.75">
      <c r="A22" s="113"/>
      <c r="B22" s="110" t="s">
        <v>245</v>
      </c>
      <c r="C22" s="110"/>
      <c r="D22" s="111"/>
      <c r="E22" s="111"/>
      <c r="F22" s="114"/>
    </row>
    <row r="23" spans="1:6" ht="18.75">
      <c r="A23" s="113"/>
      <c r="B23" s="110" t="s">
        <v>206</v>
      </c>
      <c r="C23" s="110"/>
      <c r="D23" s="111"/>
      <c r="E23" s="111"/>
      <c r="F23" s="114"/>
    </row>
    <row r="24" spans="1:6" ht="54" customHeight="1">
      <c r="A24" s="121" t="s">
        <v>42</v>
      </c>
      <c r="B24" s="110" t="s">
        <v>49</v>
      </c>
      <c r="C24" s="110"/>
      <c r="D24" s="117"/>
      <c r="E24" s="117">
        <f>E25+E26+E27+E28+E29+E30+E32+E34</f>
        <v>0</v>
      </c>
      <c r="F24" s="112" t="e">
        <f t="shared" si="0"/>
        <v>#DIV/0!</v>
      </c>
    </row>
    <row r="25" spans="1:6" ht="45.75" customHeight="1">
      <c r="A25" s="120"/>
      <c r="B25" s="115" t="s">
        <v>204</v>
      </c>
      <c r="C25" s="115"/>
      <c r="D25" s="117"/>
      <c r="E25" s="117">
        <f aca="true" t="shared" si="1" ref="E25:E34">E12</f>
        <v>0</v>
      </c>
      <c r="F25" s="112" t="e">
        <f t="shared" si="0"/>
        <v>#DIV/0!</v>
      </c>
    </row>
    <row r="26" spans="1:6" ht="33" customHeight="1">
      <c r="A26" s="120"/>
      <c r="B26" s="118" t="s">
        <v>50</v>
      </c>
      <c r="C26" s="116">
        <v>0.4</v>
      </c>
      <c r="D26" s="117"/>
      <c r="E26" s="117">
        <f t="shared" si="1"/>
        <v>0</v>
      </c>
      <c r="F26" s="112" t="e">
        <f t="shared" si="0"/>
        <v>#DIV/0!</v>
      </c>
    </row>
    <row r="27" spans="1:6" ht="36" customHeight="1">
      <c r="A27" s="120"/>
      <c r="B27" s="118" t="s">
        <v>51</v>
      </c>
      <c r="C27" s="119" t="s">
        <v>15</v>
      </c>
      <c r="D27" s="117"/>
      <c r="E27" s="117">
        <f t="shared" si="1"/>
        <v>0</v>
      </c>
      <c r="F27" s="112" t="e">
        <f t="shared" si="0"/>
        <v>#DIV/0!</v>
      </c>
    </row>
    <row r="28" spans="1:6" ht="39" customHeight="1">
      <c r="A28" s="120"/>
      <c r="B28" s="118" t="s">
        <v>52</v>
      </c>
      <c r="C28" s="116">
        <v>0.4</v>
      </c>
      <c r="D28" s="117"/>
      <c r="E28" s="117">
        <f t="shared" si="1"/>
        <v>0</v>
      </c>
      <c r="F28" s="112" t="e">
        <f t="shared" si="0"/>
        <v>#DIV/0!</v>
      </c>
    </row>
    <row r="29" spans="1:6" ht="36.75" customHeight="1">
      <c r="A29" s="120"/>
      <c r="B29" s="118" t="s">
        <v>53</v>
      </c>
      <c r="C29" s="119" t="s">
        <v>15</v>
      </c>
      <c r="D29" s="117"/>
      <c r="E29" s="117">
        <f t="shared" si="1"/>
        <v>0</v>
      </c>
      <c r="F29" s="112" t="e">
        <f t="shared" si="0"/>
        <v>#DIV/0!</v>
      </c>
    </row>
    <row r="30" spans="1:6" ht="30.75" customHeight="1">
      <c r="A30" s="120"/>
      <c r="B30" s="115" t="s">
        <v>46</v>
      </c>
      <c r="C30" s="119" t="s">
        <v>15</v>
      </c>
      <c r="D30" s="117"/>
      <c r="E30" s="117">
        <f t="shared" si="1"/>
        <v>0</v>
      </c>
      <c r="F30" s="112" t="e">
        <f t="shared" si="0"/>
        <v>#DIV/0!</v>
      </c>
    </row>
    <row r="31" spans="1:6" ht="30.75" customHeight="1">
      <c r="A31" s="120"/>
      <c r="B31" s="118" t="s">
        <v>53</v>
      </c>
      <c r="C31" s="119" t="s">
        <v>84</v>
      </c>
      <c r="D31" s="117"/>
      <c r="E31" s="117">
        <f t="shared" si="1"/>
        <v>0</v>
      </c>
      <c r="F31" s="112" t="e">
        <f t="shared" si="0"/>
        <v>#DIV/0!</v>
      </c>
    </row>
    <row r="32" spans="1:6" ht="30.75" customHeight="1">
      <c r="A32" s="120"/>
      <c r="B32" s="115" t="s">
        <v>46</v>
      </c>
      <c r="C32" s="119" t="s">
        <v>84</v>
      </c>
      <c r="D32" s="117"/>
      <c r="E32" s="117">
        <f t="shared" si="1"/>
        <v>0</v>
      </c>
      <c r="F32" s="112" t="e">
        <f t="shared" si="0"/>
        <v>#DIV/0!</v>
      </c>
    </row>
    <row r="33" spans="1:6" ht="30.75" customHeight="1">
      <c r="A33" s="120"/>
      <c r="B33" s="118" t="s">
        <v>53</v>
      </c>
      <c r="C33" s="119" t="s">
        <v>85</v>
      </c>
      <c r="D33" s="117"/>
      <c r="E33" s="117">
        <f t="shared" si="1"/>
        <v>0</v>
      </c>
      <c r="F33" s="112" t="e">
        <f t="shared" si="0"/>
        <v>#DIV/0!</v>
      </c>
    </row>
    <row r="34" spans="1:6" ht="30.75" customHeight="1">
      <c r="A34" s="120"/>
      <c r="B34" s="115" t="s">
        <v>46</v>
      </c>
      <c r="C34" s="119" t="s">
        <v>85</v>
      </c>
      <c r="D34" s="117"/>
      <c r="E34" s="117">
        <f t="shared" si="1"/>
        <v>0</v>
      </c>
      <c r="F34" s="112" t="e">
        <f t="shared" si="0"/>
        <v>#DIV/0!</v>
      </c>
    </row>
    <row r="35" spans="1:6" ht="60.75" customHeight="1">
      <c r="A35" s="113">
        <v>3</v>
      </c>
      <c r="B35" s="110" t="s">
        <v>218</v>
      </c>
      <c r="C35" s="110"/>
      <c r="D35" s="111">
        <f>D36+D67+D98+D109+D120</f>
        <v>0</v>
      </c>
      <c r="E35" s="111">
        <f>E36+E67+E98+E109+E120</f>
        <v>0</v>
      </c>
      <c r="F35" s="111" t="e">
        <f>D35/E35</f>
        <v>#DIV/0!</v>
      </c>
    </row>
    <row r="36" spans="1:6" ht="25.5" customHeight="1">
      <c r="A36" s="113" t="s">
        <v>33</v>
      </c>
      <c r="B36" s="110" t="s">
        <v>189</v>
      </c>
      <c r="C36" s="110" t="s">
        <v>18</v>
      </c>
      <c r="D36" s="111">
        <f>D39+D42+D45+D48+D51+D54</f>
        <v>0</v>
      </c>
      <c r="E36" s="111">
        <f>E39+E42+E45+E48+E51+E54</f>
        <v>0</v>
      </c>
      <c r="F36" s="114" t="e">
        <f>D36/E36</f>
        <v>#DIV/0!</v>
      </c>
    </row>
    <row r="37" spans="1:6" ht="37.5">
      <c r="A37" s="122"/>
      <c r="B37" s="123" t="s">
        <v>204</v>
      </c>
      <c r="C37" s="124"/>
      <c r="D37" s="125"/>
      <c r="E37" s="126"/>
      <c r="F37" s="126"/>
    </row>
    <row r="38" spans="1:6" ht="18.75">
      <c r="A38" s="127"/>
      <c r="B38" s="45" t="s">
        <v>86</v>
      </c>
      <c r="C38" s="128"/>
      <c r="D38" s="129"/>
      <c r="E38" s="130"/>
      <c r="F38" s="130"/>
    </row>
    <row r="39" spans="1:6" ht="18.75">
      <c r="A39" s="131"/>
      <c r="B39" s="46" t="s">
        <v>87</v>
      </c>
      <c r="C39" s="132"/>
      <c r="D39" s="133"/>
      <c r="E39" s="134"/>
      <c r="F39" s="134" t="e">
        <f>D39/E39</f>
        <v>#DIV/0!</v>
      </c>
    </row>
    <row r="40" spans="1:6" ht="18.75">
      <c r="A40" s="122"/>
      <c r="B40" s="135" t="s">
        <v>50</v>
      </c>
      <c r="C40" s="124">
        <v>0.4</v>
      </c>
      <c r="D40" s="125"/>
      <c r="E40" s="126"/>
      <c r="F40" s="126"/>
    </row>
    <row r="41" spans="1:6" ht="18.75">
      <c r="A41" s="127"/>
      <c r="B41" s="45" t="s">
        <v>86</v>
      </c>
      <c r="C41" s="128">
        <v>0.4</v>
      </c>
      <c r="D41" s="129"/>
      <c r="E41" s="130"/>
      <c r="F41" s="130"/>
    </row>
    <row r="42" spans="1:6" ht="18.75">
      <c r="A42" s="131"/>
      <c r="B42" s="46" t="s">
        <v>87</v>
      </c>
      <c r="C42" s="132">
        <v>0.4</v>
      </c>
      <c r="D42" s="133"/>
      <c r="E42" s="134"/>
      <c r="F42" s="134" t="e">
        <f>D42/E42</f>
        <v>#DIV/0!</v>
      </c>
    </row>
    <row r="43" spans="1:6" ht="18.75">
      <c r="A43" s="122"/>
      <c r="B43" s="135" t="s">
        <v>51</v>
      </c>
      <c r="C43" s="136" t="s">
        <v>15</v>
      </c>
      <c r="D43" s="125"/>
      <c r="E43" s="126"/>
      <c r="F43" s="126"/>
    </row>
    <row r="44" spans="1:6" ht="18.75">
      <c r="A44" s="127"/>
      <c r="B44" s="45" t="s">
        <v>86</v>
      </c>
      <c r="C44" s="137" t="s">
        <v>15</v>
      </c>
      <c r="D44" s="129"/>
      <c r="E44" s="130"/>
      <c r="F44" s="130"/>
    </row>
    <row r="45" spans="1:6" ht="18.75">
      <c r="A45" s="131"/>
      <c r="B45" s="46" t="s">
        <v>87</v>
      </c>
      <c r="C45" s="138" t="s">
        <v>15</v>
      </c>
      <c r="D45" s="133"/>
      <c r="E45" s="134"/>
      <c r="F45" s="134" t="e">
        <f>D45/E45</f>
        <v>#DIV/0!</v>
      </c>
    </row>
    <row r="46" spans="1:6" ht="18.75">
      <c r="A46" s="122"/>
      <c r="B46" s="135" t="s">
        <v>52</v>
      </c>
      <c r="C46" s="124">
        <v>0.4</v>
      </c>
      <c r="D46" s="125"/>
      <c r="E46" s="126"/>
      <c r="F46" s="126"/>
    </row>
    <row r="47" spans="1:6" ht="18.75">
      <c r="A47" s="127"/>
      <c r="B47" s="45" t="s">
        <v>86</v>
      </c>
      <c r="C47" s="128">
        <v>0.4</v>
      </c>
      <c r="D47" s="129"/>
      <c r="E47" s="130"/>
      <c r="F47" s="130"/>
    </row>
    <row r="48" spans="1:6" ht="18.75">
      <c r="A48" s="131"/>
      <c r="B48" s="46" t="s">
        <v>87</v>
      </c>
      <c r="C48" s="132">
        <v>0.4</v>
      </c>
      <c r="D48" s="133"/>
      <c r="E48" s="134"/>
      <c r="F48" s="134" t="e">
        <f>D48/E48</f>
        <v>#DIV/0!</v>
      </c>
    </row>
    <row r="49" spans="1:6" ht="18.75">
      <c r="A49" s="122"/>
      <c r="B49" s="135" t="s">
        <v>53</v>
      </c>
      <c r="C49" s="136" t="s">
        <v>15</v>
      </c>
      <c r="D49" s="125"/>
      <c r="E49" s="126"/>
      <c r="F49" s="126"/>
    </row>
    <row r="50" spans="1:6" ht="18.75">
      <c r="A50" s="127"/>
      <c r="B50" s="45" t="s">
        <v>86</v>
      </c>
      <c r="C50" s="137" t="s">
        <v>15</v>
      </c>
      <c r="D50" s="129"/>
      <c r="E50" s="130"/>
      <c r="F50" s="130"/>
    </row>
    <row r="51" spans="1:6" ht="18.75">
      <c r="A51" s="131"/>
      <c r="B51" s="46" t="s">
        <v>87</v>
      </c>
      <c r="C51" s="138" t="s">
        <v>15</v>
      </c>
      <c r="D51" s="133"/>
      <c r="E51" s="134"/>
      <c r="F51" s="134" t="e">
        <f>D51/E51</f>
        <v>#DIV/0!</v>
      </c>
    </row>
    <row r="52" spans="1:6" ht="18.75">
      <c r="A52" s="139"/>
      <c r="B52" s="123" t="s">
        <v>46</v>
      </c>
      <c r="C52" s="136" t="s">
        <v>15</v>
      </c>
      <c r="D52" s="125"/>
      <c r="E52" s="126"/>
      <c r="F52" s="126"/>
    </row>
    <row r="53" spans="1:6" ht="18.75">
      <c r="A53" s="140"/>
      <c r="B53" s="45" t="s">
        <v>86</v>
      </c>
      <c r="C53" s="137" t="s">
        <v>15</v>
      </c>
      <c r="D53" s="129"/>
      <c r="E53" s="130"/>
      <c r="F53" s="130"/>
    </row>
    <row r="54" spans="1:6" ht="18.75">
      <c r="A54" s="141"/>
      <c r="B54" s="46" t="s">
        <v>87</v>
      </c>
      <c r="C54" s="138" t="s">
        <v>15</v>
      </c>
      <c r="D54" s="133"/>
      <c r="E54" s="134"/>
      <c r="F54" s="134" t="e">
        <f>D54/E54</f>
        <v>#DIV/0!</v>
      </c>
    </row>
    <row r="55" spans="1:6" ht="18.75">
      <c r="A55" s="139"/>
      <c r="B55" s="135" t="s">
        <v>53</v>
      </c>
      <c r="C55" s="136" t="s">
        <v>84</v>
      </c>
      <c r="D55" s="125"/>
      <c r="E55" s="126"/>
      <c r="F55" s="126"/>
    </row>
    <row r="56" spans="1:6" ht="18.75">
      <c r="A56" s="140"/>
      <c r="B56" s="45" t="s">
        <v>86</v>
      </c>
      <c r="C56" s="137" t="s">
        <v>84</v>
      </c>
      <c r="D56" s="129"/>
      <c r="E56" s="130"/>
      <c r="F56" s="130"/>
    </row>
    <row r="57" spans="1:6" ht="18.75">
      <c r="A57" s="141"/>
      <c r="B57" s="46" t="s">
        <v>87</v>
      </c>
      <c r="C57" s="138" t="s">
        <v>84</v>
      </c>
      <c r="D57" s="133"/>
      <c r="E57" s="134"/>
      <c r="F57" s="134"/>
    </row>
    <row r="58" spans="1:6" ht="18.75">
      <c r="A58" s="139"/>
      <c r="B58" s="123" t="s">
        <v>46</v>
      </c>
      <c r="C58" s="136" t="s">
        <v>84</v>
      </c>
      <c r="D58" s="125"/>
      <c r="E58" s="126"/>
      <c r="F58" s="126"/>
    </row>
    <row r="59" spans="1:6" ht="18.75">
      <c r="A59" s="140"/>
      <c r="B59" s="45" t="s">
        <v>86</v>
      </c>
      <c r="C59" s="137" t="s">
        <v>84</v>
      </c>
      <c r="D59" s="129"/>
      <c r="E59" s="130"/>
      <c r="F59" s="130"/>
    </row>
    <row r="60" spans="1:6" ht="18.75">
      <c r="A60" s="141"/>
      <c r="B60" s="46" t="s">
        <v>87</v>
      </c>
      <c r="C60" s="138" t="s">
        <v>84</v>
      </c>
      <c r="D60" s="133"/>
      <c r="E60" s="134"/>
      <c r="F60" s="134"/>
    </row>
    <row r="61" spans="1:6" ht="18.75">
      <c r="A61" s="139"/>
      <c r="B61" s="135" t="s">
        <v>53</v>
      </c>
      <c r="C61" s="136" t="s">
        <v>85</v>
      </c>
      <c r="D61" s="125"/>
      <c r="E61" s="126"/>
      <c r="F61" s="126"/>
    </row>
    <row r="62" spans="1:6" ht="18.75">
      <c r="A62" s="140"/>
      <c r="B62" s="45" t="s">
        <v>86</v>
      </c>
      <c r="C62" s="137" t="s">
        <v>85</v>
      </c>
      <c r="D62" s="129"/>
      <c r="E62" s="130"/>
      <c r="F62" s="130"/>
    </row>
    <row r="63" spans="1:6" ht="18.75">
      <c r="A63" s="141"/>
      <c r="B63" s="46" t="s">
        <v>87</v>
      </c>
      <c r="C63" s="138" t="s">
        <v>85</v>
      </c>
      <c r="D63" s="133"/>
      <c r="E63" s="134"/>
      <c r="F63" s="134"/>
    </row>
    <row r="64" spans="1:6" ht="18.75">
      <c r="A64" s="139"/>
      <c r="B64" s="123" t="s">
        <v>46</v>
      </c>
      <c r="C64" s="136" t="s">
        <v>85</v>
      </c>
      <c r="D64" s="125"/>
      <c r="E64" s="126"/>
      <c r="F64" s="126"/>
    </row>
    <row r="65" spans="1:6" ht="18.75">
      <c r="A65" s="140"/>
      <c r="B65" s="45" t="s">
        <v>86</v>
      </c>
      <c r="C65" s="137" t="s">
        <v>85</v>
      </c>
      <c r="D65" s="129"/>
      <c r="E65" s="130"/>
      <c r="F65" s="130"/>
    </row>
    <row r="66" spans="1:6" ht="18.75">
      <c r="A66" s="141"/>
      <c r="B66" s="46" t="s">
        <v>87</v>
      </c>
      <c r="C66" s="138" t="s">
        <v>85</v>
      </c>
      <c r="D66" s="133"/>
      <c r="E66" s="134"/>
      <c r="F66" s="134"/>
    </row>
    <row r="67" spans="1:6" ht="40.5" customHeight="1">
      <c r="A67" s="113" t="s">
        <v>34</v>
      </c>
      <c r="B67" s="110" t="s">
        <v>155</v>
      </c>
      <c r="C67" s="110" t="s">
        <v>18</v>
      </c>
      <c r="D67" s="111">
        <f>D70+D76+D82+D85</f>
        <v>0</v>
      </c>
      <c r="E67" s="111">
        <f>E70+E76+E82+E85</f>
        <v>0</v>
      </c>
      <c r="F67" s="111" t="e">
        <f>D67/E67</f>
        <v>#DIV/0!</v>
      </c>
    </row>
    <row r="68" spans="1:5" ht="37.5">
      <c r="A68" s="122"/>
      <c r="B68" s="123" t="s">
        <v>204</v>
      </c>
      <c r="C68" s="124"/>
      <c r="D68" s="125"/>
      <c r="E68" s="126"/>
    </row>
    <row r="69" spans="1:6" ht="18.75">
      <c r="A69" s="127"/>
      <c r="B69" s="45" t="s">
        <v>88</v>
      </c>
      <c r="C69" s="128"/>
      <c r="D69" s="129"/>
      <c r="E69" s="130"/>
      <c r="F69" s="130"/>
    </row>
    <row r="70" spans="1:6" ht="18.75">
      <c r="A70" s="131"/>
      <c r="B70" s="46" t="s">
        <v>89</v>
      </c>
      <c r="C70" s="132"/>
      <c r="D70" s="133"/>
      <c r="E70" s="134"/>
      <c r="F70" s="126" t="e">
        <f>D70/E70</f>
        <v>#DIV/0!</v>
      </c>
    </row>
    <row r="71" spans="1:6" ht="18.75">
      <c r="A71" s="122"/>
      <c r="B71" s="135" t="s">
        <v>50</v>
      </c>
      <c r="C71" s="124">
        <v>0.4</v>
      </c>
      <c r="D71" s="125"/>
      <c r="E71" s="126"/>
      <c r="F71" s="126"/>
    </row>
    <row r="72" spans="1:6" ht="18.75">
      <c r="A72" s="127"/>
      <c r="B72" s="45" t="s">
        <v>88</v>
      </c>
      <c r="C72" s="128">
        <v>0.4</v>
      </c>
      <c r="D72" s="129"/>
      <c r="E72" s="130"/>
      <c r="F72" s="130"/>
    </row>
    <row r="73" spans="1:6" ht="18.75">
      <c r="A73" s="131"/>
      <c r="B73" s="46" t="s">
        <v>89</v>
      </c>
      <c r="C73" s="132">
        <v>0.4</v>
      </c>
      <c r="D73" s="133"/>
      <c r="E73" s="134"/>
      <c r="F73" s="134" t="e">
        <f>D73/E73</f>
        <v>#DIV/0!</v>
      </c>
    </row>
    <row r="74" spans="1:6" ht="18.75">
      <c r="A74" s="122"/>
      <c r="B74" s="135" t="s">
        <v>51</v>
      </c>
      <c r="C74" s="136" t="s">
        <v>15</v>
      </c>
      <c r="D74" s="125"/>
      <c r="E74" s="126"/>
      <c r="F74" s="126"/>
    </row>
    <row r="75" spans="1:6" ht="18.75">
      <c r="A75" s="127"/>
      <c r="B75" s="45" t="s">
        <v>88</v>
      </c>
      <c r="C75" s="137" t="s">
        <v>15</v>
      </c>
      <c r="D75" s="129"/>
      <c r="E75" s="130"/>
      <c r="F75" s="130"/>
    </row>
    <row r="76" spans="1:6" ht="18.75">
      <c r="A76" s="131"/>
      <c r="B76" s="46" t="s">
        <v>89</v>
      </c>
      <c r="C76" s="138" t="s">
        <v>15</v>
      </c>
      <c r="D76" s="133"/>
      <c r="E76" s="134"/>
      <c r="F76" s="134" t="e">
        <f>D76/E76</f>
        <v>#DIV/0!</v>
      </c>
    </row>
    <row r="77" spans="1:6" ht="18.75">
      <c r="A77" s="122"/>
      <c r="B77" s="135" t="s">
        <v>52</v>
      </c>
      <c r="C77" s="124">
        <v>0.4</v>
      </c>
      <c r="D77" s="125"/>
      <c r="E77" s="126"/>
      <c r="F77" s="126"/>
    </row>
    <row r="78" spans="1:6" ht="18.75">
      <c r="A78" s="127"/>
      <c r="B78" s="45" t="s">
        <v>88</v>
      </c>
      <c r="C78" s="128">
        <v>0.4</v>
      </c>
      <c r="D78" s="129"/>
      <c r="E78" s="130"/>
      <c r="F78" s="130"/>
    </row>
    <row r="79" spans="1:6" ht="18.75">
      <c r="A79" s="131"/>
      <c r="B79" s="46" t="s">
        <v>89</v>
      </c>
      <c r="C79" s="132">
        <v>0.4</v>
      </c>
      <c r="D79" s="133"/>
      <c r="E79" s="134"/>
      <c r="F79" s="134" t="e">
        <f>D79/E79</f>
        <v>#DIV/0!</v>
      </c>
    </row>
    <row r="80" spans="1:6" ht="18.75">
      <c r="A80" s="122"/>
      <c r="B80" s="135" t="s">
        <v>53</v>
      </c>
      <c r="C80" s="136" t="s">
        <v>15</v>
      </c>
      <c r="D80" s="125"/>
      <c r="E80" s="126"/>
      <c r="F80" s="126"/>
    </row>
    <row r="81" spans="1:6" ht="18.75">
      <c r="A81" s="127"/>
      <c r="B81" s="45" t="s">
        <v>88</v>
      </c>
      <c r="C81" s="137" t="s">
        <v>15</v>
      </c>
      <c r="D81" s="129"/>
      <c r="E81" s="130"/>
      <c r="F81" s="130"/>
    </row>
    <row r="82" spans="1:6" ht="18.75">
      <c r="A82" s="131"/>
      <c r="B82" s="46" t="s">
        <v>89</v>
      </c>
      <c r="C82" s="138" t="s">
        <v>15</v>
      </c>
      <c r="D82" s="133"/>
      <c r="E82" s="134"/>
      <c r="F82" s="134" t="e">
        <f>D82/E82</f>
        <v>#DIV/0!</v>
      </c>
    </row>
    <row r="83" spans="1:6" ht="18.75">
      <c r="A83" s="139"/>
      <c r="B83" s="123" t="s">
        <v>46</v>
      </c>
      <c r="C83" s="136" t="s">
        <v>15</v>
      </c>
      <c r="D83" s="125"/>
      <c r="E83" s="126"/>
      <c r="F83" s="126"/>
    </row>
    <row r="84" spans="1:6" ht="18.75">
      <c r="A84" s="140"/>
      <c r="B84" s="45" t="s">
        <v>88</v>
      </c>
      <c r="C84" s="137" t="s">
        <v>15</v>
      </c>
      <c r="D84" s="129"/>
      <c r="E84" s="130"/>
      <c r="F84" s="130"/>
    </row>
    <row r="85" spans="1:6" ht="18.75">
      <c r="A85" s="141"/>
      <c r="B85" s="46" t="s">
        <v>89</v>
      </c>
      <c r="C85" s="138" t="s">
        <v>15</v>
      </c>
      <c r="D85" s="133"/>
      <c r="E85" s="134"/>
      <c r="F85" s="134" t="e">
        <f>D85/E85</f>
        <v>#DIV/0!</v>
      </c>
    </row>
    <row r="86" spans="1:6" ht="18.75">
      <c r="A86" s="139"/>
      <c r="B86" s="135" t="s">
        <v>53</v>
      </c>
      <c r="C86" s="136" t="s">
        <v>84</v>
      </c>
      <c r="D86" s="125"/>
      <c r="E86" s="126"/>
      <c r="F86" s="126"/>
    </row>
    <row r="87" spans="1:6" ht="18.75">
      <c r="A87" s="140"/>
      <c r="B87" s="45" t="s">
        <v>88</v>
      </c>
      <c r="C87" s="137" t="s">
        <v>84</v>
      </c>
      <c r="D87" s="129"/>
      <c r="E87" s="130"/>
      <c r="F87" s="130"/>
    </row>
    <row r="88" spans="1:6" ht="18.75">
      <c r="A88" s="141"/>
      <c r="B88" s="46" t="s">
        <v>89</v>
      </c>
      <c r="C88" s="138" t="s">
        <v>84</v>
      </c>
      <c r="D88" s="133"/>
      <c r="E88" s="134"/>
      <c r="F88" s="134"/>
    </row>
    <row r="89" spans="1:6" ht="18.75">
      <c r="A89" s="139"/>
      <c r="B89" s="123" t="s">
        <v>46</v>
      </c>
      <c r="C89" s="136" t="s">
        <v>84</v>
      </c>
      <c r="D89" s="125"/>
      <c r="E89" s="126"/>
      <c r="F89" s="126"/>
    </row>
    <row r="90" spans="1:6" ht="18.75">
      <c r="A90" s="140"/>
      <c r="B90" s="45" t="s">
        <v>88</v>
      </c>
      <c r="C90" s="137" t="s">
        <v>84</v>
      </c>
      <c r="D90" s="129"/>
      <c r="E90" s="130"/>
      <c r="F90" s="130"/>
    </row>
    <row r="91" spans="1:6" ht="18.75">
      <c r="A91" s="141"/>
      <c r="B91" s="46" t="s">
        <v>89</v>
      </c>
      <c r="C91" s="138" t="s">
        <v>84</v>
      </c>
      <c r="D91" s="133"/>
      <c r="E91" s="134"/>
      <c r="F91" s="134"/>
    </row>
    <row r="92" spans="1:6" ht="18.75">
      <c r="A92" s="139"/>
      <c r="B92" s="135" t="s">
        <v>53</v>
      </c>
      <c r="C92" s="136" t="s">
        <v>85</v>
      </c>
      <c r="D92" s="125"/>
      <c r="E92" s="126"/>
      <c r="F92" s="126"/>
    </row>
    <row r="93" spans="1:6" ht="18.75">
      <c r="A93" s="140"/>
      <c r="B93" s="45" t="s">
        <v>88</v>
      </c>
      <c r="C93" s="137" t="s">
        <v>85</v>
      </c>
      <c r="D93" s="129"/>
      <c r="E93" s="130"/>
      <c r="F93" s="130"/>
    </row>
    <row r="94" spans="1:6" ht="18.75">
      <c r="A94" s="141"/>
      <c r="B94" s="46" t="s">
        <v>89</v>
      </c>
      <c r="C94" s="138" t="s">
        <v>85</v>
      </c>
      <c r="D94" s="133"/>
      <c r="E94" s="134"/>
      <c r="F94" s="134"/>
    </row>
    <row r="95" spans="1:6" ht="18.75">
      <c r="A95" s="139"/>
      <c r="B95" s="123" t="s">
        <v>46</v>
      </c>
      <c r="C95" s="136" t="s">
        <v>85</v>
      </c>
      <c r="D95" s="125"/>
      <c r="E95" s="126"/>
      <c r="F95" s="126"/>
    </row>
    <row r="96" spans="1:6" ht="18.75">
      <c r="A96" s="140"/>
      <c r="B96" s="45" t="s">
        <v>88</v>
      </c>
      <c r="C96" s="137" t="s">
        <v>85</v>
      </c>
      <c r="D96" s="129"/>
      <c r="E96" s="130"/>
      <c r="F96" s="130"/>
    </row>
    <row r="97" spans="1:6" ht="18.75">
      <c r="A97" s="141"/>
      <c r="B97" s="46" t="s">
        <v>89</v>
      </c>
      <c r="C97" s="138" t="s">
        <v>85</v>
      </c>
      <c r="D97" s="133"/>
      <c r="E97" s="134"/>
      <c r="F97" s="134"/>
    </row>
    <row r="98" spans="1:6" ht="39" customHeight="1">
      <c r="A98" s="113" t="s">
        <v>35</v>
      </c>
      <c r="B98" s="110" t="s">
        <v>156</v>
      </c>
      <c r="C98" s="110" t="s">
        <v>18</v>
      </c>
      <c r="D98" s="111">
        <f>SUM(D99:D108)</f>
        <v>0</v>
      </c>
      <c r="E98" s="111">
        <f>SUM(E99:E108)</f>
        <v>0</v>
      </c>
      <c r="F98" s="114" t="e">
        <f>D98/E98</f>
        <v>#DIV/0!</v>
      </c>
    </row>
    <row r="99" spans="1:6" ht="37.5">
      <c r="A99" s="109"/>
      <c r="B99" s="115" t="s">
        <v>204</v>
      </c>
      <c r="C99" s="116"/>
      <c r="D99" s="117"/>
      <c r="E99" s="112"/>
      <c r="F99" s="112"/>
    </row>
    <row r="100" spans="1:6" ht="18.75">
      <c r="A100" s="109"/>
      <c r="B100" s="118" t="s">
        <v>50</v>
      </c>
      <c r="C100" s="116">
        <v>0.4</v>
      </c>
      <c r="D100" s="117"/>
      <c r="E100" s="112"/>
      <c r="F100" s="112"/>
    </row>
    <row r="101" spans="1:6" ht="18.75">
      <c r="A101" s="109"/>
      <c r="B101" s="118" t="s">
        <v>51</v>
      </c>
      <c r="C101" s="119" t="s">
        <v>15</v>
      </c>
      <c r="D101" s="117"/>
      <c r="E101" s="112"/>
      <c r="F101" s="112" t="e">
        <f>D101/E101</f>
        <v>#DIV/0!</v>
      </c>
    </row>
    <row r="102" spans="1:6" ht="21.75" customHeight="1">
      <c r="A102" s="109"/>
      <c r="B102" s="118" t="s">
        <v>52</v>
      </c>
      <c r="C102" s="116">
        <v>0.4</v>
      </c>
      <c r="D102" s="117"/>
      <c r="E102" s="112"/>
      <c r="F102" s="112"/>
    </row>
    <row r="103" spans="1:6" ht="26.25" customHeight="1">
      <c r="A103" s="109"/>
      <c r="B103" s="118" t="s">
        <v>53</v>
      </c>
      <c r="C103" s="119" t="s">
        <v>15</v>
      </c>
      <c r="D103" s="117"/>
      <c r="E103" s="112"/>
      <c r="F103" s="112"/>
    </row>
    <row r="104" spans="1:6" ht="28.5" customHeight="1">
      <c r="A104" s="120"/>
      <c r="B104" s="115" t="s">
        <v>46</v>
      </c>
      <c r="C104" s="119" t="s">
        <v>15</v>
      </c>
      <c r="D104" s="117"/>
      <c r="E104" s="112"/>
      <c r="F104" s="112" t="e">
        <f>D104/E104</f>
        <v>#DIV/0!</v>
      </c>
    </row>
    <row r="105" spans="1:6" ht="30" customHeight="1">
      <c r="A105" s="120"/>
      <c r="B105" s="118" t="s">
        <v>53</v>
      </c>
      <c r="C105" s="119" t="s">
        <v>84</v>
      </c>
      <c r="D105" s="117"/>
      <c r="E105" s="112"/>
      <c r="F105" s="112"/>
    </row>
    <row r="106" spans="1:6" ht="28.5" customHeight="1">
      <c r="A106" s="120"/>
      <c r="B106" s="115" t="s">
        <v>46</v>
      </c>
      <c r="C106" s="119" t="s">
        <v>84</v>
      </c>
      <c r="D106" s="117"/>
      <c r="E106" s="112"/>
      <c r="F106" s="112"/>
    </row>
    <row r="107" spans="1:6" ht="28.5" customHeight="1">
      <c r="A107" s="120"/>
      <c r="B107" s="118" t="s">
        <v>53</v>
      </c>
      <c r="C107" s="119" t="s">
        <v>85</v>
      </c>
      <c r="D107" s="117"/>
      <c r="E107" s="112"/>
      <c r="F107" s="112"/>
    </row>
    <row r="108" spans="1:6" ht="28.5" customHeight="1">
      <c r="A108" s="120"/>
      <c r="B108" s="115" t="s">
        <v>46</v>
      </c>
      <c r="C108" s="119" t="s">
        <v>85</v>
      </c>
      <c r="D108" s="117"/>
      <c r="E108" s="112"/>
      <c r="F108" s="112"/>
    </row>
    <row r="109" spans="1:6" ht="82.5" customHeight="1">
      <c r="A109" s="113" t="s">
        <v>36</v>
      </c>
      <c r="B109" s="110" t="s">
        <v>190</v>
      </c>
      <c r="C109" s="110" t="s">
        <v>18</v>
      </c>
      <c r="D109" s="111">
        <f>D110+D111+D113</f>
        <v>0</v>
      </c>
      <c r="E109" s="111">
        <f>E110+E111+E113</f>
        <v>0</v>
      </c>
      <c r="F109" s="111" t="e">
        <f aca="true" t="shared" si="2" ref="F109:F114">D109/E109</f>
        <v>#DIV/0!</v>
      </c>
    </row>
    <row r="110" spans="1:6" ht="37.5">
      <c r="A110" s="109"/>
      <c r="B110" s="115" t="s">
        <v>204</v>
      </c>
      <c r="C110" s="116"/>
      <c r="D110" s="117"/>
      <c r="E110" s="112"/>
      <c r="F110" s="112" t="e">
        <f t="shared" si="2"/>
        <v>#DIV/0!</v>
      </c>
    </row>
    <row r="111" spans="1:6" ht="32.25" customHeight="1">
      <c r="A111" s="109"/>
      <c r="B111" s="118" t="s">
        <v>50</v>
      </c>
      <c r="C111" s="116">
        <v>0.4</v>
      </c>
      <c r="D111" s="117"/>
      <c r="E111" s="112"/>
      <c r="F111" s="112" t="e">
        <f t="shared" si="2"/>
        <v>#DIV/0!</v>
      </c>
    </row>
    <row r="112" spans="1:6" ht="33" customHeight="1">
      <c r="A112" s="109"/>
      <c r="B112" s="118" t="s">
        <v>51</v>
      </c>
      <c r="C112" s="119" t="s">
        <v>15</v>
      </c>
      <c r="D112" s="117"/>
      <c r="E112" s="112"/>
      <c r="F112" s="112" t="e">
        <f t="shared" si="2"/>
        <v>#DIV/0!</v>
      </c>
    </row>
    <row r="113" spans="1:6" ht="30" customHeight="1">
      <c r="A113" s="109"/>
      <c r="B113" s="118" t="s">
        <v>52</v>
      </c>
      <c r="C113" s="116">
        <v>0.4</v>
      </c>
      <c r="D113" s="117"/>
      <c r="E113" s="112"/>
      <c r="F113" s="112" t="e">
        <f t="shared" si="2"/>
        <v>#DIV/0!</v>
      </c>
    </row>
    <row r="114" spans="1:6" ht="27.75" customHeight="1">
      <c r="A114" s="109"/>
      <c r="B114" s="118" t="s">
        <v>53</v>
      </c>
      <c r="C114" s="119" t="s">
        <v>15</v>
      </c>
      <c r="D114" s="117"/>
      <c r="E114" s="112"/>
      <c r="F114" s="112" t="e">
        <f t="shared" si="2"/>
        <v>#DIV/0!</v>
      </c>
    </row>
    <row r="115" spans="1:6" ht="33" customHeight="1">
      <c r="A115" s="120"/>
      <c r="B115" s="115" t="s">
        <v>46</v>
      </c>
      <c r="C115" s="119" t="s">
        <v>15</v>
      </c>
      <c r="D115" s="117"/>
      <c r="E115" s="112"/>
      <c r="F115" s="112"/>
    </row>
    <row r="116" spans="1:6" ht="33" customHeight="1">
      <c r="A116" s="120"/>
      <c r="B116" s="118" t="s">
        <v>53</v>
      </c>
      <c r="C116" s="119" t="s">
        <v>84</v>
      </c>
      <c r="D116" s="117"/>
      <c r="E116" s="112"/>
      <c r="F116" s="112"/>
    </row>
    <row r="117" spans="1:6" ht="33" customHeight="1">
      <c r="A117" s="120"/>
      <c r="B117" s="115" t="s">
        <v>46</v>
      </c>
      <c r="C117" s="119" t="s">
        <v>84</v>
      </c>
      <c r="D117" s="117"/>
      <c r="E117" s="112"/>
      <c r="F117" s="112" t="e">
        <f>D117/E117</f>
        <v>#DIV/0!</v>
      </c>
    </row>
    <row r="118" spans="1:6" ht="33" customHeight="1">
      <c r="A118" s="120"/>
      <c r="B118" s="118" t="s">
        <v>53</v>
      </c>
      <c r="C118" s="119" t="s">
        <v>85</v>
      </c>
      <c r="D118" s="117"/>
      <c r="E118" s="112"/>
      <c r="F118" s="112"/>
    </row>
    <row r="119" spans="1:6" ht="33" customHeight="1">
      <c r="A119" s="120"/>
      <c r="B119" s="115" t="s">
        <v>46</v>
      </c>
      <c r="C119" s="119" t="s">
        <v>85</v>
      </c>
      <c r="D119" s="117"/>
      <c r="E119" s="112"/>
      <c r="F119" s="112"/>
    </row>
    <row r="120" spans="1:6" ht="37.5">
      <c r="A120" s="113" t="s">
        <v>16</v>
      </c>
      <c r="B120" s="110" t="s">
        <v>191</v>
      </c>
      <c r="C120" s="110" t="s">
        <v>18</v>
      </c>
      <c r="D120" s="111">
        <f>SUM(D121:D130)</f>
        <v>0</v>
      </c>
      <c r="E120" s="111">
        <f>SUM(E121:E130)</f>
        <v>0</v>
      </c>
      <c r="F120" s="111" t="e">
        <f>D120/E120</f>
        <v>#DIV/0!</v>
      </c>
    </row>
    <row r="121" spans="1:6" ht="37.5">
      <c r="A121" s="109"/>
      <c r="B121" s="115" t="s">
        <v>204</v>
      </c>
      <c r="C121" s="116"/>
      <c r="D121" s="117"/>
      <c r="E121" s="112"/>
      <c r="F121" s="112"/>
    </row>
    <row r="122" spans="1:6" ht="30" customHeight="1">
      <c r="A122" s="109"/>
      <c r="B122" s="118" t="s">
        <v>50</v>
      </c>
      <c r="C122" s="116">
        <v>0.4</v>
      </c>
      <c r="D122" s="117"/>
      <c r="E122" s="112"/>
      <c r="F122" s="112"/>
    </row>
    <row r="123" spans="1:6" ht="27" customHeight="1">
      <c r="A123" s="109"/>
      <c r="B123" s="118" t="s">
        <v>51</v>
      </c>
      <c r="C123" s="119" t="s">
        <v>15</v>
      </c>
      <c r="D123" s="117"/>
      <c r="E123" s="112"/>
      <c r="F123" s="112"/>
    </row>
    <row r="124" spans="1:6" ht="39" customHeight="1">
      <c r="A124" s="109"/>
      <c r="B124" s="118" t="s">
        <v>52</v>
      </c>
      <c r="C124" s="116">
        <v>0.4</v>
      </c>
      <c r="D124" s="117"/>
      <c r="E124" s="112"/>
      <c r="F124" s="112"/>
    </row>
    <row r="125" spans="1:6" ht="36" customHeight="1">
      <c r="A125" s="109"/>
      <c r="B125" s="118" t="s">
        <v>53</v>
      </c>
      <c r="C125" s="119" t="s">
        <v>15</v>
      </c>
      <c r="D125" s="117"/>
      <c r="E125" s="112"/>
      <c r="F125" s="112"/>
    </row>
    <row r="126" spans="1:6" ht="36" customHeight="1">
      <c r="A126" s="120"/>
      <c r="B126" s="115" t="s">
        <v>46</v>
      </c>
      <c r="C126" s="119" t="s">
        <v>15</v>
      </c>
      <c r="D126" s="117"/>
      <c r="E126" s="112"/>
      <c r="F126" s="112"/>
    </row>
    <row r="127" spans="1:6" ht="36" customHeight="1">
      <c r="A127" s="120"/>
      <c r="B127" s="118" t="s">
        <v>53</v>
      </c>
      <c r="C127" s="119" t="s">
        <v>84</v>
      </c>
      <c r="D127" s="117"/>
      <c r="E127" s="112"/>
      <c r="F127" s="112"/>
    </row>
    <row r="128" spans="1:6" ht="36" customHeight="1">
      <c r="A128" s="120"/>
      <c r="B128" s="115" t="s">
        <v>46</v>
      </c>
      <c r="C128" s="119" t="s">
        <v>84</v>
      </c>
      <c r="D128" s="117"/>
      <c r="E128" s="112"/>
      <c r="F128" s="112" t="e">
        <f>D128/E128</f>
        <v>#DIV/0!</v>
      </c>
    </row>
    <row r="129" spans="1:6" ht="36" customHeight="1">
      <c r="A129" s="120"/>
      <c r="B129" s="118" t="s">
        <v>53</v>
      </c>
      <c r="C129" s="119" t="s">
        <v>85</v>
      </c>
      <c r="D129" s="117"/>
      <c r="E129" s="112"/>
      <c r="F129" s="112"/>
    </row>
    <row r="130" spans="1:6" ht="36" customHeight="1">
      <c r="A130" s="120"/>
      <c r="B130" s="115" t="s">
        <v>46</v>
      </c>
      <c r="C130" s="119" t="s">
        <v>85</v>
      </c>
      <c r="D130" s="117"/>
      <c r="E130" s="112"/>
      <c r="F130" s="112"/>
    </row>
    <row r="131" spans="1:6" ht="38.25" customHeight="1">
      <c r="A131" s="113">
        <v>4</v>
      </c>
      <c r="B131" s="110" t="s">
        <v>192</v>
      </c>
      <c r="C131" s="110"/>
      <c r="D131" s="111">
        <f>SUM(D133:D142)</f>
        <v>0</v>
      </c>
      <c r="E131" s="111">
        <f>SUM(E133:E142)</f>
        <v>0</v>
      </c>
      <c r="F131" s="114" t="e">
        <f>D131/E131</f>
        <v>#DIV/0!</v>
      </c>
    </row>
    <row r="132" spans="1:6" ht="18.75">
      <c r="A132" s="113"/>
      <c r="B132" s="110" t="s">
        <v>115</v>
      </c>
      <c r="C132" s="110"/>
      <c r="D132" s="111"/>
      <c r="E132" s="114"/>
      <c r="F132" s="114"/>
    </row>
    <row r="133" spans="1:6" ht="39" customHeight="1">
      <c r="A133" s="120"/>
      <c r="B133" s="115" t="s">
        <v>204</v>
      </c>
      <c r="C133" s="115"/>
      <c r="D133" s="117"/>
      <c r="E133" s="112"/>
      <c r="F133" s="112" t="e">
        <f aca="true" t="shared" si="3" ref="F133:F145">D133/E133</f>
        <v>#DIV/0!</v>
      </c>
    </row>
    <row r="134" spans="1:6" ht="38.25" customHeight="1">
      <c r="A134" s="120"/>
      <c r="B134" s="118" t="s">
        <v>50</v>
      </c>
      <c r="C134" s="116">
        <v>0.4</v>
      </c>
      <c r="D134" s="117"/>
      <c r="E134" s="112"/>
      <c r="F134" s="112" t="e">
        <f t="shared" si="3"/>
        <v>#DIV/0!</v>
      </c>
    </row>
    <row r="135" spans="1:6" ht="36" customHeight="1">
      <c r="A135" s="120"/>
      <c r="B135" s="118" t="s">
        <v>51</v>
      </c>
      <c r="C135" s="119" t="s">
        <v>15</v>
      </c>
      <c r="D135" s="117"/>
      <c r="E135" s="112"/>
      <c r="F135" s="112" t="e">
        <f t="shared" si="3"/>
        <v>#DIV/0!</v>
      </c>
    </row>
    <row r="136" spans="1:6" ht="36.75" customHeight="1">
      <c r="A136" s="120"/>
      <c r="B136" s="118" t="s">
        <v>52</v>
      </c>
      <c r="C136" s="116">
        <v>0.4</v>
      </c>
      <c r="D136" s="117"/>
      <c r="E136" s="112"/>
      <c r="F136" s="112" t="e">
        <f t="shared" si="3"/>
        <v>#DIV/0!</v>
      </c>
    </row>
    <row r="137" spans="1:6" ht="36" customHeight="1">
      <c r="A137" s="120"/>
      <c r="B137" s="118" t="s">
        <v>53</v>
      </c>
      <c r="C137" s="119" t="s">
        <v>15</v>
      </c>
      <c r="D137" s="117"/>
      <c r="E137" s="112"/>
      <c r="F137" s="112" t="e">
        <f t="shared" si="3"/>
        <v>#DIV/0!</v>
      </c>
    </row>
    <row r="138" spans="1:6" ht="37.5" customHeight="1">
      <c r="A138" s="120"/>
      <c r="B138" s="115" t="s">
        <v>46</v>
      </c>
      <c r="C138" s="119" t="s">
        <v>15</v>
      </c>
      <c r="D138" s="117"/>
      <c r="E138" s="112"/>
      <c r="F138" s="112" t="e">
        <f t="shared" si="3"/>
        <v>#DIV/0!</v>
      </c>
    </row>
    <row r="139" spans="1:6" ht="37.5" customHeight="1">
      <c r="A139" s="120"/>
      <c r="B139" s="118" t="s">
        <v>53</v>
      </c>
      <c r="C139" s="119" t="s">
        <v>84</v>
      </c>
      <c r="D139" s="117"/>
      <c r="E139" s="112"/>
      <c r="F139" s="112" t="e">
        <f t="shared" si="3"/>
        <v>#DIV/0!</v>
      </c>
    </row>
    <row r="140" spans="1:6" ht="37.5" customHeight="1">
      <c r="A140" s="120"/>
      <c r="B140" s="115" t="s">
        <v>46</v>
      </c>
      <c r="C140" s="119" t="s">
        <v>84</v>
      </c>
      <c r="D140" s="117"/>
      <c r="E140" s="112"/>
      <c r="F140" s="112" t="e">
        <f t="shared" si="3"/>
        <v>#DIV/0!</v>
      </c>
    </row>
    <row r="141" spans="1:6" ht="37.5" customHeight="1">
      <c r="A141" s="120"/>
      <c r="B141" s="118" t="s">
        <v>53</v>
      </c>
      <c r="C141" s="119" t="s">
        <v>85</v>
      </c>
      <c r="D141" s="117"/>
      <c r="E141" s="112"/>
      <c r="F141" s="112" t="e">
        <f t="shared" si="3"/>
        <v>#DIV/0!</v>
      </c>
    </row>
    <row r="142" spans="1:6" ht="37.5" customHeight="1">
      <c r="A142" s="120"/>
      <c r="B142" s="115" t="s">
        <v>46</v>
      </c>
      <c r="C142" s="119" t="s">
        <v>85</v>
      </c>
      <c r="D142" s="117"/>
      <c r="E142" s="112"/>
      <c r="F142" s="112" t="e">
        <f t="shared" si="3"/>
        <v>#DIV/0!</v>
      </c>
    </row>
    <row r="143" spans="1:6" ht="18.75">
      <c r="A143" s="113"/>
      <c r="B143" s="110" t="s">
        <v>245</v>
      </c>
      <c r="C143" s="110"/>
      <c r="D143" s="111"/>
      <c r="E143" s="111"/>
      <c r="F143" s="114"/>
    </row>
    <row r="144" spans="1:6" ht="18.75">
      <c r="A144" s="113"/>
      <c r="B144" s="110" t="s">
        <v>206</v>
      </c>
      <c r="C144" s="110"/>
      <c r="D144" s="111"/>
      <c r="E144" s="111"/>
      <c r="F144" s="114"/>
    </row>
    <row r="145" spans="1:6" ht="78.75" customHeight="1">
      <c r="A145" s="113">
        <v>5</v>
      </c>
      <c r="B145" s="110" t="s">
        <v>193</v>
      </c>
      <c r="C145" s="110"/>
      <c r="D145" s="111"/>
      <c r="E145" s="111"/>
      <c r="F145" s="114" t="e">
        <f t="shared" si="3"/>
        <v>#DIV/0!</v>
      </c>
    </row>
    <row r="146" spans="1:6" ht="18.75">
      <c r="A146" s="113"/>
      <c r="B146" s="110" t="s">
        <v>115</v>
      </c>
      <c r="C146" s="110"/>
      <c r="D146" s="111"/>
      <c r="E146" s="111"/>
      <c r="F146" s="114"/>
    </row>
    <row r="147" spans="1:6" ht="42" customHeight="1">
      <c r="A147" s="120"/>
      <c r="B147" s="118" t="s">
        <v>54</v>
      </c>
      <c r="C147" s="116">
        <v>0.4</v>
      </c>
      <c r="D147" s="117"/>
      <c r="E147" s="117"/>
      <c r="F147" s="112" t="e">
        <f aca="true" t="shared" si="4" ref="F147:F167">D147/E147</f>
        <v>#DIV/0!</v>
      </c>
    </row>
    <row r="148" spans="1:6" ht="38.25" customHeight="1">
      <c r="A148" s="120"/>
      <c r="B148" s="118" t="s">
        <v>55</v>
      </c>
      <c r="C148" s="119" t="s">
        <v>15</v>
      </c>
      <c r="D148" s="117"/>
      <c r="E148" s="117"/>
      <c r="F148" s="112" t="e">
        <f t="shared" si="4"/>
        <v>#DIV/0!</v>
      </c>
    </row>
    <row r="149" spans="1:6" ht="35.25" customHeight="1">
      <c r="A149" s="120"/>
      <c r="B149" s="115" t="s">
        <v>47</v>
      </c>
      <c r="C149" s="119" t="s">
        <v>15</v>
      </c>
      <c r="D149" s="117"/>
      <c r="E149" s="117"/>
      <c r="F149" s="112" t="e">
        <f t="shared" si="4"/>
        <v>#DIV/0!</v>
      </c>
    </row>
    <row r="150" spans="1:6" ht="35.25" customHeight="1">
      <c r="A150" s="120"/>
      <c r="B150" s="118" t="s">
        <v>53</v>
      </c>
      <c r="C150" s="119" t="s">
        <v>84</v>
      </c>
      <c r="D150" s="117"/>
      <c r="E150" s="117"/>
      <c r="F150" s="112" t="e">
        <f t="shared" si="4"/>
        <v>#DIV/0!</v>
      </c>
    </row>
    <row r="151" spans="1:6" ht="35.25" customHeight="1">
      <c r="A151" s="120"/>
      <c r="B151" s="115" t="s">
        <v>46</v>
      </c>
      <c r="C151" s="119" t="s">
        <v>84</v>
      </c>
      <c r="D151" s="117"/>
      <c r="E151" s="117"/>
      <c r="F151" s="112" t="e">
        <f t="shared" si="4"/>
        <v>#DIV/0!</v>
      </c>
    </row>
    <row r="152" spans="1:6" ht="35.25" customHeight="1">
      <c r="A152" s="120"/>
      <c r="B152" s="118" t="s">
        <v>53</v>
      </c>
      <c r="C152" s="119" t="s">
        <v>85</v>
      </c>
      <c r="D152" s="117"/>
      <c r="E152" s="117"/>
      <c r="F152" s="112" t="e">
        <f t="shared" si="4"/>
        <v>#DIV/0!</v>
      </c>
    </row>
    <row r="153" spans="1:6" ht="35.25" customHeight="1">
      <c r="A153" s="120"/>
      <c r="B153" s="115" t="s">
        <v>46</v>
      </c>
      <c r="C153" s="119" t="s">
        <v>85</v>
      </c>
      <c r="D153" s="117"/>
      <c r="E153" s="117"/>
      <c r="F153" s="112" t="e">
        <f t="shared" si="4"/>
        <v>#DIV/0!</v>
      </c>
    </row>
    <row r="154" spans="1:6" ht="18.75">
      <c r="A154" s="113"/>
      <c r="B154" s="110" t="s">
        <v>245</v>
      </c>
      <c r="C154" s="110"/>
      <c r="D154" s="111"/>
      <c r="E154" s="111"/>
      <c r="F154" s="114"/>
    </row>
    <row r="155" spans="1:6" ht="18.75">
      <c r="A155" s="113"/>
      <c r="B155" s="110" t="s">
        <v>206</v>
      </c>
      <c r="C155" s="110"/>
      <c r="D155" s="111"/>
      <c r="E155" s="111"/>
      <c r="F155" s="114"/>
    </row>
    <row r="156" spans="1:6" ht="159.75" customHeight="1">
      <c r="A156" s="113">
        <v>6</v>
      </c>
      <c r="B156" s="110" t="s">
        <v>194</v>
      </c>
      <c r="C156" s="110"/>
      <c r="D156" s="111">
        <f>SUM(D158:D167)</f>
        <v>0</v>
      </c>
      <c r="E156" s="111">
        <f>SUM(E158:E167)</f>
        <v>0</v>
      </c>
      <c r="F156" s="114" t="e">
        <f t="shared" si="4"/>
        <v>#DIV/0!</v>
      </c>
    </row>
    <row r="157" spans="1:6" ht="18.75">
      <c r="A157" s="113"/>
      <c r="B157" s="110" t="s">
        <v>115</v>
      </c>
      <c r="C157" s="110"/>
      <c r="D157" s="111"/>
      <c r="E157" s="111"/>
      <c r="F157" s="114"/>
    </row>
    <row r="158" spans="1:6" ht="41.25" customHeight="1">
      <c r="A158" s="120"/>
      <c r="B158" s="115" t="s">
        <v>204</v>
      </c>
      <c r="C158" s="115"/>
      <c r="D158" s="117"/>
      <c r="E158" s="117"/>
      <c r="F158" s="112" t="e">
        <f t="shared" si="4"/>
        <v>#DIV/0!</v>
      </c>
    </row>
    <row r="159" spans="1:6" ht="28.5" customHeight="1">
      <c r="A159" s="120"/>
      <c r="B159" s="118" t="s">
        <v>50</v>
      </c>
      <c r="C159" s="116">
        <v>0.4</v>
      </c>
      <c r="D159" s="117"/>
      <c r="E159" s="117"/>
      <c r="F159" s="112" t="e">
        <f t="shared" si="4"/>
        <v>#DIV/0!</v>
      </c>
    </row>
    <row r="160" spans="1:6" ht="24.75" customHeight="1">
      <c r="A160" s="120"/>
      <c r="B160" s="118" t="s">
        <v>51</v>
      </c>
      <c r="C160" s="119" t="s">
        <v>15</v>
      </c>
      <c r="D160" s="117"/>
      <c r="E160" s="117"/>
      <c r="F160" s="112" t="e">
        <f t="shared" si="4"/>
        <v>#DIV/0!</v>
      </c>
    </row>
    <row r="161" spans="1:6" ht="25.5" customHeight="1">
      <c r="A161" s="120"/>
      <c r="B161" s="118" t="s">
        <v>52</v>
      </c>
      <c r="C161" s="116">
        <v>0.4</v>
      </c>
      <c r="D161" s="117"/>
      <c r="E161" s="117"/>
      <c r="F161" s="112" t="e">
        <f t="shared" si="4"/>
        <v>#DIV/0!</v>
      </c>
    </row>
    <row r="162" spans="1:6" ht="22.5" customHeight="1">
      <c r="A162" s="120"/>
      <c r="B162" s="118" t="s">
        <v>53</v>
      </c>
      <c r="C162" s="119" t="s">
        <v>15</v>
      </c>
      <c r="D162" s="117"/>
      <c r="E162" s="117"/>
      <c r="F162" s="112" t="e">
        <f t="shared" si="4"/>
        <v>#DIV/0!</v>
      </c>
    </row>
    <row r="163" spans="1:6" s="9" customFormat="1" ht="26.25" customHeight="1">
      <c r="A163" s="120"/>
      <c r="B163" s="115" t="s">
        <v>46</v>
      </c>
      <c r="C163" s="119" t="s">
        <v>15</v>
      </c>
      <c r="D163" s="117"/>
      <c r="E163" s="117"/>
      <c r="F163" s="112" t="e">
        <f t="shared" si="4"/>
        <v>#DIV/0!</v>
      </c>
    </row>
    <row r="164" spans="1:6" s="9" customFormat="1" ht="27.75" customHeight="1">
      <c r="A164" s="120"/>
      <c r="B164" s="118" t="s">
        <v>53</v>
      </c>
      <c r="C164" s="119" t="s">
        <v>84</v>
      </c>
      <c r="D164" s="117"/>
      <c r="E164" s="117"/>
      <c r="F164" s="112" t="e">
        <f t="shared" si="4"/>
        <v>#DIV/0!</v>
      </c>
    </row>
    <row r="165" spans="1:6" s="9" customFormat="1" ht="26.25" customHeight="1">
      <c r="A165" s="120"/>
      <c r="B165" s="115" t="s">
        <v>46</v>
      </c>
      <c r="C165" s="119" t="s">
        <v>84</v>
      </c>
      <c r="D165" s="117"/>
      <c r="E165" s="117"/>
      <c r="F165" s="112" t="e">
        <f t="shared" si="4"/>
        <v>#DIV/0!</v>
      </c>
    </row>
    <row r="166" spans="1:6" s="9" customFormat="1" ht="26.25" customHeight="1">
      <c r="A166" s="120"/>
      <c r="B166" s="118" t="s">
        <v>53</v>
      </c>
      <c r="C166" s="119" t="s">
        <v>85</v>
      </c>
      <c r="D166" s="117"/>
      <c r="E166" s="117"/>
      <c r="F166" s="112" t="e">
        <f t="shared" si="4"/>
        <v>#DIV/0!</v>
      </c>
    </row>
    <row r="167" spans="1:6" s="9" customFormat="1" ht="23.25" customHeight="1">
      <c r="A167" s="120"/>
      <c r="B167" s="115" t="s">
        <v>46</v>
      </c>
      <c r="C167" s="119" t="s">
        <v>85</v>
      </c>
      <c r="D167" s="117"/>
      <c r="E167" s="117"/>
      <c r="F167" s="112" t="e">
        <f t="shared" si="4"/>
        <v>#DIV/0!</v>
      </c>
    </row>
    <row r="168" spans="1:6" ht="18.75">
      <c r="A168" s="113"/>
      <c r="B168" s="110" t="s">
        <v>245</v>
      </c>
      <c r="C168" s="110"/>
      <c r="D168" s="111"/>
      <c r="E168" s="111"/>
      <c r="F168" s="114"/>
    </row>
    <row r="169" spans="1:6" ht="18.75">
      <c r="A169" s="113"/>
      <c r="B169" s="110" t="s">
        <v>206</v>
      </c>
      <c r="C169" s="110"/>
      <c r="D169" s="111"/>
      <c r="E169" s="111"/>
      <c r="F169" s="114"/>
    </row>
    <row r="170" spans="1:6" ht="18">
      <c r="A170" s="8"/>
      <c r="B170" s="8"/>
      <c r="C170" s="8"/>
      <c r="D170" s="8"/>
      <c r="E170" s="8"/>
      <c r="F170" s="8"/>
    </row>
    <row r="171" spans="1:6" ht="48" customHeight="1">
      <c r="A171" s="265" t="s">
        <v>240</v>
      </c>
      <c r="B171" s="265"/>
      <c r="C171" s="265"/>
      <c r="D171" s="265"/>
      <c r="E171" s="265"/>
      <c r="F171" s="265"/>
    </row>
    <row r="172" spans="1:6" ht="72" customHeight="1" hidden="1">
      <c r="A172" s="142" t="s">
        <v>165</v>
      </c>
      <c r="B172" s="262" t="s">
        <v>205</v>
      </c>
      <c r="C172" s="257"/>
      <c r="D172" s="257"/>
      <c r="E172" s="257"/>
      <c r="F172" s="257"/>
    </row>
    <row r="173" spans="1:11" ht="21.75" customHeight="1" hidden="1">
      <c r="A173" s="142" t="s">
        <v>166</v>
      </c>
      <c r="B173" s="261" t="s">
        <v>214</v>
      </c>
      <c r="C173" s="261"/>
      <c r="D173" s="261"/>
      <c r="E173" s="261"/>
      <c r="F173" s="261"/>
      <c r="G173" s="195"/>
      <c r="H173" s="195"/>
      <c r="I173" s="194"/>
      <c r="J173" s="194"/>
      <c r="K173" s="194"/>
    </row>
  </sheetData>
  <sheetProtection/>
  <mergeCells count="8">
    <mergeCell ref="B173:F173"/>
    <mergeCell ref="B172:F172"/>
    <mergeCell ref="D1:F1"/>
    <mergeCell ref="L5:T5"/>
    <mergeCell ref="A5:F5"/>
    <mergeCell ref="A6:F6"/>
    <mergeCell ref="F2:F3"/>
    <mergeCell ref="A171:F171"/>
  </mergeCells>
  <printOptions horizontalCentered="1"/>
  <pageMargins left="0" right="0" top="0" bottom="0" header="0" footer="0"/>
  <pageSetup fitToHeight="4" horizontalDpi="600" verticalDpi="600" orientation="portrait" paperSize="9" scale="49" r:id="rId1"/>
  <rowBreaks count="3" manualBreakCount="3">
    <brk id="108" max="5" man="1"/>
    <brk id="144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view="pageBreakPreview" zoomScale="80" zoomScaleSheetLayoutView="80" zoomScalePageLayoutView="0" workbookViewId="0" topLeftCell="A16">
      <selection activeCell="D35" sqref="D35"/>
    </sheetView>
  </sheetViews>
  <sheetFormatPr defaultColWidth="9.00390625" defaultRowHeight="12.75"/>
  <cols>
    <col min="1" max="1" width="10.75390625" style="7" customWidth="1"/>
    <col min="2" max="2" width="62.375" style="7" customWidth="1"/>
    <col min="3" max="3" width="21.375" style="7" customWidth="1"/>
    <col min="4" max="4" width="20.25390625" style="9" customWidth="1"/>
    <col min="5" max="5" width="13.25390625" style="9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1"/>
      <c r="B1" s="3"/>
      <c r="C1" s="267" t="s">
        <v>219</v>
      </c>
      <c r="D1" s="267"/>
    </row>
    <row r="2" spans="1:4" s="1" customFormat="1" ht="39" customHeight="1">
      <c r="A2" s="11"/>
      <c r="B2" s="4"/>
      <c r="C2" s="252" t="s">
        <v>98</v>
      </c>
      <c r="D2" s="252"/>
    </row>
    <row r="3" spans="1:2" s="1" customFormat="1" ht="5.25" customHeight="1">
      <c r="A3" s="11"/>
      <c r="B3" s="4"/>
    </row>
    <row r="4" spans="1:2" s="1" customFormat="1" ht="7.5" customHeight="1">
      <c r="A4" s="11"/>
      <c r="B4" s="4"/>
    </row>
    <row r="5" spans="4:5" ht="16.5" customHeight="1">
      <c r="D5" s="7"/>
      <c r="E5" s="7"/>
    </row>
    <row r="6" spans="1:7" ht="90" customHeight="1">
      <c r="A6" s="274" t="s">
        <v>248</v>
      </c>
      <c r="B6" s="274"/>
      <c r="C6" s="274"/>
      <c r="D6" s="274"/>
      <c r="E6" s="12"/>
      <c r="F6" s="12"/>
      <c r="G6" s="12"/>
    </row>
    <row r="7" spans="1:7" s="18" customFormat="1" ht="23.25" customHeight="1">
      <c r="A7" s="270"/>
      <c r="B7" s="270"/>
      <c r="C7" s="270"/>
      <c r="D7" s="17"/>
      <c r="E7" s="17"/>
      <c r="F7" s="17"/>
      <c r="G7" s="17"/>
    </row>
    <row r="8" spans="1:7" ht="18" customHeight="1" thickBot="1">
      <c r="A8" s="13"/>
      <c r="B8" s="13"/>
      <c r="C8" s="13"/>
      <c r="D8" s="67" t="s">
        <v>122</v>
      </c>
      <c r="E8" s="12"/>
      <c r="F8" s="12"/>
      <c r="G8" s="12"/>
    </row>
    <row r="9" spans="1:5" ht="18.75" customHeight="1">
      <c r="A9" s="271" t="s">
        <v>44</v>
      </c>
      <c r="B9" s="271" t="s">
        <v>95</v>
      </c>
      <c r="C9" s="268" t="s">
        <v>170</v>
      </c>
      <c r="D9" s="268" t="s">
        <v>171</v>
      </c>
      <c r="E9" s="7"/>
    </row>
    <row r="10" spans="1:4" s="14" customFormat="1" ht="73.5" customHeight="1" thickBot="1">
      <c r="A10" s="272"/>
      <c r="B10" s="272"/>
      <c r="C10" s="273"/>
      <c r="D10" s="269"/>
    </row>
    <row r="11" spans="1:5" ht="37.5">
      <c r="A11" s="23" t="s">
        <v>19</v>
      </c>
      <c r="B11" s="48" t="s">
        <v>172</v>
      </c>
      <c r="C11" s="90">
        <f>C13+C14+C15+C16+C17+C28</f>
        <v>0</v>
      </c>
      <c r="D11" s="91">
        <f>D13+D14+D15+D16+D17+D28</f>
        <v>0</v>
      </c>
      <c r="E11" s="7"/>
    </row>
    <row r="12" spans="1:5" ht="18.75">
      <c r="A12" s="100"/>
      <c r="B12" s="102" t="s">
        <v>173</v>
      </c>
      <c r="C12" s="101"/>
      <c r="D12" s="77"/>
      <c r="E12" s="7"/>
    </row>
    <row r="13" spans="1:5" ht="18.75">
      <c r="A13" s="21" t="s">
        <v>23</v>
      </c>
      <c r="B13" s="49" t="s">
        <v>174</v>
      </c>
      <c r="C13" s="78"/>
      <c r="D13" s="79"/>
      <c r="E13" s="7"/>
    </row>
    <row r="14" spans="1:5" ht="18.75">
      <c r="A14" s="21" t="s">
        <v>24</v>
      </c>
      <c r="B14" s="49" t="s">
        <v>175</v>
      </c>
      <c r="C14" s="78"/>
      <c r="D14" s="79"/>
      <c r="E14" s="7"/>
    </row>
    <row r="15" spans="1:5" ht="18.75">
      <c r="A15" s="21" t="s">
        <v>25</v>
      </c>
      <c r="B15" s="49" t="s">
        <v>176</v>
      </c>
      <c r="C15" s="78"/>
      <c r="D15" s="79"/>
      <c r="E15" s="7"/>
    </row>
    <row r="16" spans="1:5" ht="18.75">
      <c r="A16" s="21" t="s">
        <v>26</v>
      </c>
      <c r="B16" s="49" t="s">
        <v>177</v>
      </c>
      <c r="C16" s="78"/>
      <c r="D16" s="79"/>
      <c r="E16" s="7"/>
    </row>
    <row r="17" spans="1:5" ht="18.75">
      <c r="A17" s="21" t="s">
        <v>0</v>
      </c>
      <c r="B17" s="49" t="s">
        <v>178</v>
      </c>
      <c r="C17" s="80"/>
      <c r="D17" s="81"/>
      <c r="E17" s="7"/>
    </row>
    <row r="18" spans="1:5" ht="18.75">
      <c r="A18" s="21"/>
      <c r="B18" s="49" t="s">
        <v>179</v>
      </c>
      <c r="C18" s="80"/>
      <c r="D18" s="81"/>
      <c r="E18" s="7"/>
    </row>
    <row r="19" spans="1:5" ht="20.25" customHeight="1">
      <c r="A19" s="21" t="s">
        <v>1</v>
      </c>
      <c r="B19" s="49" t="s">
        <v>27</v>
      </c>
      <c r="C19" s="78"/>
      <c r="D19" s="79"/>
      <c r="E19" s="7"/>
    </row>
    <row r="20" spans="1:5" ht="37.5" customHeight="1">
      <c r="A20" s="21" t="s">
        <v>2</v>
      </c>
      <c r="B20" s="49" t="s">
        <v>77</v>
      </c>
      <c r="C20" s="78"/>
      <c r="D20" s="79"/>
      <c r="E20" s="7"/>
    </row>
    <row r="21" spans="1:5" ht="34.5" customHeight="1">
      <c r="A21" s="21" t="s">
        <v>3</v>
      </c>
      <c r="B21" s="49" t="s">
        <v>180</v>
      </c>
      <c r="C21" s="80"/>
      <c r="D21" s="81"/>
      <c r="E21" s="7"/>
    </row>
    <row r="22" spans="1:5" ht="18.75">
      <c r="A22" s="21"/>
      <c r="B22" s="49" t="s">
        <v>173</v>
      </c>
      <c r="C22" s="80"/>
      <c r="D22" s="81"/>
      <c r="E22" s="7"/>
    </row>
    <row r="23" spans="1:5" ht="18.75">
      <c r="A23" s="21" t="s">
        <v>4</v>
      </c>
      <c r="B23" s="50" t="s">
        <v>32</v>
      </c>
      <c r="C23" s="78"/>
      <c r="D23" s="79"/>
      <c r="E23" s="7"/>
    </row>
    <row r="24" spans="1:5" ht="18.75">
      <c r="A24" s="21" t="s">
        <v>5</v>
      </c>
      <c r="B24" s="49" t="s">
        <v>20</v>
      </c>
      <c r="C24" s="78"/>
      <c r="D24" s="79"/>
      <c r="E24" s="7"/>
    </row>
    <row r="25" spans="1:5" ht="37.5">
      <c r="A25" s="21" t="s">
        <v>6</v>
      </c>
      <c r="B25" s="49" t="s">
        <v>21</v>
      </c>
      <c r="C25" s="78"/>
      <c r="D25" s="79"/>
      <c r="E25" s="7"/>
    </row>
    <row r="26" spans="1:5" ht="18.75">
      <c r="A26" s="21" t="s">
        <v>7</v>
      </c>
      <c r="B26" s="49" t="s">
        <v>22</v>
      </c>
      <c r="C26" s="78"/>
      <c r="D26" s="79"/>
      <c r="E26" s="7"/>
    </row>
    <row r="27" spans="1:5" ht="38.25" customHeight="1">
      <c r="A27" s="21" t="s">
        <v>8</v>
      </c>
      <c r="B27" s="49" t="s">
        <v>48</v>
      </c>
      <c r="C27" s="80"/>
      <c r="D27" s="81"/>
      <c r="E27" s="7"/>
    </row>
    <row r="28" spans="1:5" ht="18.75">
      <c r="A28" s="21" t="s">
        <v>9</v>
      </c>
      <c r="B28" s="49" t="s">
        <v>181</v>
      </c>
      <c r="C28" s="80"/>
      <c r="D28" s="81"/>
      <c r="E28" s="7"/>
    </row>
    <row r="29" spans="1:5" ht="18.75">
      <c r="A29" s="21"/>
      <c r="B29" s="49" t="s">
        <v>173</v>
      </c>
      <c r="C29" s="80"/>
      <c r="D29" s="81"/>
      <c r="E29" s="7"/>
    </row>
    <row r="30" spans="1:5" ht="18.75">
      <c r="A30" s="21" t="s">
        <v>10</v>
      </c>
      <c r="B30" s="49" t="s">
        <v>28</v>
      </c>
      <c r="C30" s="82"/>
      <c r="D30" s="83"/>
      <c r="E30" s="7"/>
    </row>
    <row r="31" spans="1:5" ht="18.75">
      <c r="A31" s="21" t="s">
        <v>11</v>
      </c>
      <c r="B31" s="49" t="s">
        <v>29</v>
      </c>
      <c r="C31" s="82"/>
      <c r="D31" s="83"/>
      <c r="E31" s="7"/>
    </row>
    <row r="32" spans="1:5" ht="18.75">
      <c r="A32" s="21" t="s">
        <v>12</v>
      </c>
      <c r="B32" s="51" t="s">
        <v>123</v>
      </c>
      <c r="C32" s="82"/>
      <c r="D32" s="83"/>
      <c r="E32" s="7"/>
    </row>
    <row r="33" spans="1:5" ht="37.5">
      <c r="A33" s="21" t="s">
        <v>13</v>
      </c>
      <c r="B33" s="49" t="s">
        <v>182</v>
      </c>
      <c r="C33" s="82"/>
      <c r="D33" s="83"/>
      <c r="E33" s="7"/>
    </row>
    <row r="34" spans="1:5" ht="93.75">
      <c r="A34" s="20" t="s">
        <v>30</v>
      </c>
      <c r="B34" s="52" t="s">
        <v>183</v>
      </c>
      <c r="C34" s="92"/>
      <c r="D34" s="84"/>
      <c r="E34" s="7"/>
    </row>
    <row r="35" spans="1:4" s="15" customFormat="1" ht="18.75">
      <c r="A35" s="20" t="s">
        <v>14</v>
      </c>
      <c r="B35" s="52" t="s">
        <v>184</v>
      </c>
      <c r="C35" s="85"/>
      <c r="D35" s="86">
        <v>34624.18833591575</v>
      </c>
    </row>
    <row r="36" spans="1:4" s="9" customFormat="1" ht="41.25" customHeight="1" thickBot="1">
      <c r="A36" s="22"/>
      <c r="B36" s="53" t="s">
        <v>247</v>
      </c>
      <c r="C36" s="87"/>
      <c r="D36" s="88"/>
    </row>
    <row r="37" spans="1:4" ht="42" customHeight="1">
      <c r="A37" s="266" t="s">
        <v>240</v>
      </c>
      <c r="B37" s="266"/>
      <c r="C37" s="266"/>
      <c r="D37" s="266"/>
    </row>
  </sheetData>
  <sheetProtection/>
  <mergeCells count="9">
    <mergeCell ref="A37:D37"/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42"/>
  <sheetViews>
    <sheetView view="pageBreakPreview" zoomScale="75" zoomScaleSheetLayoutView="75" zoomScalePageLayoutView="0" workbookViewId="0" topLeftCell="A1">
      <selection activeCell="A4" sqref="A4:C4"/>
    </sheetView>
  </sheetViews>
  <sheetFormatPr defaultColWidth="9.00390625" defaultRowHeight="12.75" outlineLevelRow="1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252" t="s">
        <v>220</v>
      </c>
      <c r="C1" s="252"/>
      <c r="D1" s="65"/>
    </row>
    <row r="2" spans="2:4" ht="39.75" customHeight="1">
      <c r="B2" s="65"/>
      <c r="C2" s="63" t="s">
        <v>98</v>
      </c>
      <c r="D2" s="65"/>
    </row>
    <row r="3" spans="1:3" ht="12.75">
      <c r="A3" s="19"/>
      <c r="B3" s="19"/>
      <c r="C3" s="19"/>
    </row>
    <row r="4" spans="1:3" ht="63" customHeight="1">
      <c r="A4" s="275" t="s">
        <v>137</v>
      </c>
      <c r="B4" s="275"/>
      <c r="C4" s="275"/>
    </row>
    <row r="5" spans="1:3" ht="15.75">
      <c r="A5" s="76"/>
      <c r="B5" s="76"/>
      <c r="C5" s="76"/>
    </row>
    <row r="6" spans="1:3" ht="15.75">
      <c r="A6" s="76"/>
      <c r="B6" s="76"/>
      <c r="C6" s="76"/>
    </row>
    <row r="7" spans="1:3" ht="64.5" customHeight="1">
      <c r="A7" s="33" t="s">
        <v>124</v>
      </c>
      <c r="B7" s="33" t="s">
        <v>128</v>
      </c>
      <c r="C7" s="33" t="s">
        <v>146</v>
      </c>
    </row>
    <row r="8" spans="1:3" ht="64.5" customHeight="1">
      <c r="A8" s="75" t="s">
        <v>129</v>
      </c>
      <c r="B8" s="29"/>
      <c r="C8" s="190"/>
    </row>
    <row r="9" spans="1:3" ht="31.5" hidden="1" outlineLevel="1">
      <c r="A9" s="31" t="s">
        <v>126</v>
      </c>
      <c r="B9" s="29"/>
      <c r="C9" s="191"/>
    </row>
    <row r="10" spans="1:3" ht="31.5" hidden="1" outlineLevel="1">
      <c r="A10" s="31" t="s">
        <v>125</v>
      </c>
      <c r="B10" s="29"/>
      <c r="C10" s="191"/>
    </row>
    <row r="11" spans="1:3" ht="31.5" hidden="1" outlineLevel="1">
      <c r="A11" s="31" t="s">
        <v>127</v>
      </c>
      <c r="B11" s="29"/>
      <c r="C11" s="191"/>
    </row>
    <row r="12" spans="1:3" ht="84.75" customHeight="1" collapsed="1">
      <c r="A12" s="32" t="s">
        <v>130</v>
      </c>
      <c r="B12" s="213">
        <f>B13+B17+B21+B25+B29+B33</f>
        <v>2857.507141666667</v>
      </c>
      <c r="C12" s="213">
        <f>C13+C17+C21+C25+C29+C33</f>
        <v>1718.1833333333332</v>
      </c>
    </row>
    <row r="13" spans="1:3" ht="31.5" outlineLevel="1">
      <c r="A13" s="208" t="s">
        <v>233</v>
      </c>
      <c r="B13" s="215">
        <f>B15</f>
        <v>1715.1566200000002</v>
      </c>
      <c r="C13" s="215">
        <f>C15</f>
        <v>1600</v>
      </c>
    </row>
    <row r="14" spans="1:3" ht="15.75" hidden="1" outlineLevel="1">
      <c r="A14" s="209" t="s">
        <v>234</v>
      </c>
      <c r="B14" s="190"/>
      <c r="C14" s="191"/>
    </row>
    <row r="15" spans="1:3" ht="15.75" hidden="1" outlineLevel="1">
      <c r="A15" s="209" t="s">
        <v>235</v>
      </c>
      <c r="B15" s="197">
        <f>'[1](стр.16)'!$P$192/1000</f>
        <v>1715.1566200000002</v>
      </c>
      <c r="C15" s="191">
        <f>'[1](стр.16)'!$G$192</f>
        <v>1600</v>
      </c>
    </row>
    <row r="16" spans="1:3" ht="15.75" hidden="1" outlineLevel="1">
      <c r="A16" s="210" t="s">
        <v>237</v>
      </c>
      <c r="B16" s="197"/>
      <c r="C16" s="191"/>
    </row>
    <row r="17" spans="1:3" ht="31.5" outlineLevel="1">
      <c r="A17" s="208" t="s">
        <v>236</v>
      </c>
      <c r="B17" s="215">
        <f>AVERAGE(B18:B20)</f>
        <v>488.25759666666664</v>
      </c>
      <c r="C17" s="215">
        <f>AVERAGE(C18:C20)</f>
        <v>20.833333333333332</v>
      </c>
    </row>
    <row r="18" spans="1:3" ht="15.75" hidden="1" outlineLevel="1">
      <c r="A18" s="209" t="s">
        <v>234</v>
      </c>
      <c r="B18" s="197">
        <f>('[1] (стр.15)'!$P$234+'[1] (стр.15)'!$P$235+'[1] (стр.15)'!$P$236)/1000</f>
        <v>573.8198000000001</v>
      </c>
      <c r="C18" s="191">
        <f>'[1] (стр.15)'!$G$234+'[1] (стр.15)'!$G$235+'[1] (стр.15)'!$G$236</f>
        <v>15</v>
      </c>
    </row>
    <row r="19" spans="1:3" ht="15.75" hidden="1" outlineLevel="1">
      <c r="A19" s="209" t="s">
        <v>235</v>
      </c>
      <c r="B19" s="197">
        <f>('[1](стр.16)'!$P$209+'[1](стр.16)'!$P$214)/1000</f>
        <v>424.75293000000005</v>
      </c>
      <c r="C19" s="191">
        <f>'[1](стр.16)'!$G$209+'[1](стр.16)'!$G$214</f>
        <v>30</v>
      </c>
    </row>
    <row r="20" spans="1:3" ht="15.75" hidden="1" outlineLevel="1">
      <c r="A20" s="210" t="s">
        <v>237</v>
      </c>
      <c r="B20" s="197">
        <f>('[1](Стр.17)'!$P$169+'[1](Стр.17)'!$P$175)/1000</f>
        <v>466.20006</v>
      </c>
      <c r="C20" s="191">
        <f>'[1](Стр.17)'!$G$169+'[1](Стр.17)'!$G$175</f>
        <v>17.5</v>
      </c>
    </row>
    <row r="21" spans="1:3" ht="31.5" outlineLevel="1">
      <c r="A21" s="208" t="s">
        <v>132</v>
      </c>
      <c r="B21" s="215">
        <f>AVERAGE(B22:B24)</f>
        <v>654.0929249999999</v>
      </c>
      <c r="C21" s="215">
        <f>AVERAGE(C22:C24)</f>
        <v>97.35</v>
      </c>
    </row>
    <row r="22" spans="1:3" ht="15.75" hidden="1" outlineLevel="1">
      <c r="A22" s="209" t="s">
        <v>234</v>
      </c>
      <c r="B22" s="197">
        <f>('[1] (стр.15)'!$P$237+'[1] (стр.15)'!$P$243+'[1] (стр.15)'!$P$244)/1000</f>
        <v>1091.3011999999999</v>
      </c>
      <c r="C22" s="191">
        <f>'[1] (стр.15)'!$G$237+'[1] (стр.15)'!$G$243+'[1] (стр.15)'!$G$244</f>
        <v>169.7</v>
      </c>
    </row>
    <row r="23" spans="1:3" ht="15.75" hidden="1" outlineLevel="1">
      <c r="A23" s="209" t="s">
        <v>235</v>
      </c>
      <c r="B23" s="190"/>
      <c r="C23" s="191"/>
    </row>
    <row r="24" spans="1:3" ht="15.75" hidden="1" outlineLevel="1">
      <c r="A24" s="210" t="s">
        <v>237</v>
      </c>
      <c r="B24" s="197">
        <f>'[1](Стр.17)'!$P$174/1000</f>
        <v>216.88465000000002</v>
      </c>
      <c r="C24" s="191">
        <f>'[1](Стр.17)'!$G$174</f>
        <v>25</v>
      </c>
    </row>
    <row r="25" spans="1:3" ht="31.5" outlineLevel="1">
      <c r="A25" s="208" t="s">
        <v>133</v>
      </c>
      <c r="B25" s="215"/>
      <c r="C25" s="215"/>
    </row>
    <row r="26" spans="1:3" ht="15.75" hidden="1" outlineLevel="1">
      <c r="A26" s="209" t="s">
        <v>234</v>
      </c>
      <c r="B26" s="190"/>
      <c r="C26" s="191"/>
    </row>
    <row r="27" spans="1:3" ht="15.75" hidden="1" outlineLevel="1">
      <c r="A27" s="209" t="s">
        <v>235</v>
      </c>
      <c r="B27" s="190"/>
      <c r="C27" s="191"/>
    </row>
    <row r="28" spans="1:3" ht="15.75" hidden="1" outlineLevel="1">
      <c r="A28" s="210" t="s">
        <v>237</v>
      </c>
      <c r="B28" s="190"/>
      <c r="C28" s="191"/>
    </row>
    <row r="29" spans="1:3" ht="31.5" outlineLevel="1">
      <c r="A29" s="208" t="s">
        <v>134</v>
      </c>
      <c r="B29" s="215"/>
      <c r="C29" s="215"/>
    </row>
    <row r="30" spans="1:3" ht="15.75" hidden="1" outlineLevel="1">
      <c r="A30" s="209" t="s">
        <v>234</v>
      </c>
      <c r="B30" s="190"/>
      <c r="C30" s="191"/>
    </row>
    <row r="31" spans="1:3" ht="15.75" hidden="1" outlineLevel="1">
      <c r="A31" s="209" t="s">
        <v>235</v>
      </c>
      <c r="B31" s="190"/>
      <c r="C31" s="191"/>
    </row>
    <row r="32" spans="1:3" ht="15.75" hidden="1" outlineLevel="1">
      <c r="A32" s="210" t="s">
        <v>237</v>
      </c>
      <c r="B32" s="190"/>
      <c r="C32" s="191"/>
    </row>
    <row r="33" spans="1:3" ht="31.5" outlineLevel="1">
      <c r="A33" s="208" t="s">
        <v>135</v>
      </c>
      <c r="B33" s="215"/>
      <c r="C33" s="215"/>
    </row>
    <row r="34" spans="1:3" ht="15.75" hidden="1" outlineLevel="1">
      <c r="A34" s="209" t="s">
        <v>234</v>
      </c>
      <c r="B34" s="211"/>
      <c r="C34" s="212"/>
    </row>
    <row r="35" spans="1:3" ht="15.75" hidden="1" outlineLevel="1">
      <c r="A35" s="209" t="s">
        <v>235</v>
      </c>
      <c r="B35" s="211"/>
      <c r="C35" s="212"/>
    </row>
    <row r="36" spans="1:3" ht="15.75" hidden="1" outlineLevel="1">
      <c r="A36" s="210" t="s">
        <v>237</v>
      </c>
      <c r="B36" s="211"/>
      <c r="C36" s="212"/>
    </row>
    <row r="37" spans="1:3" ht="66" customHeight="1" collapsed="1">
      <c r="A37" s="75" t="s">
        <v>136</v>
      </c>
      <c r="B37" s="29"/>
      <c r="C37" s="190"/>
    </row>
    <row r="38" spans="1:3" ht="31.5" hidden="1" outlineLevel="1">
      <c r="A38" s="31" t="s">
        <v>131</v>
      </c>
      <c r="B38" s="29"/>
      <c r="C38" s="29"/>
    </row>
    <row r="39" spans="1:3" ht="31.5" hidden="1" outlineLevel="1">
      <c r="A39" s="31" t="s">
        <v>132</v>
      </c>
      <c r="B39" s="30"/>
      <c r="C39" s="30"/>
    </row>
    <row r="40" spans="1:3" ht="31.5" hidden="1" outlineLevel="1">
      <c r="A40" s="31" t="s">
        <v>133</v>
      </c>
      <c r="B40" s="30"/>
      <c r="C40" s="30"/>
    </row>
    <row r="41" spans="1:3" ht="31.5" hidden="1" outlineLevel="1">
      <c r="A41" s="31" t="s">
        <v>134</v>
      </c>
      <c r="B41" s="30"/>
      <c r="C41" s="30"/>
    </row>
    <row r="42" spans="1:3" ht="31.5" hidden="1" outlineLevel="1">
      <c r="A42" s="31" t="s">
        <v>135</v>
      </c>
      <c r="B42" s="30"/>
      <c r="C42" s="30"/>
    </row>
    <row r="43" ht="12.75" collapsed="1"/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5"/>
  <sheetViews>
    <sheetView view="pageBreakPreview" zoomScale="75" zoomScaleSheetLayoutView="75" zoomScalePageLayoutView="0" workbookViewId="0" topLeftCell="A1">
      <selection activeCell="A4" sqref="A4:D4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252" t="s">
        <v>221</v>
      </c>
      <c r="D1" s="252"/>
      <c r="E1" s="65"/>
    </row>
    <row r="2" spans="3:5" ht="39.75" customHeight="1">
      <c r="C2" s="65"/>
      <c r="D2" s="63" t="s">
        <v>98</v>
      </c>
      <c r="E2" s="65"/>
    </row>
    <row r="3" spans="1:4" ht="12.75">
      <c r="A3" s="19"/>
      <c r="B3" s="19"/>
      <c r="C3" s="19"/>
      <c r="D3" s="19"/>
    </row>
    <row r="4" spans="1:4" ht="77.25" customHeight="1">
      <c r="A4" s="275" t="s">
        <v>138</v>
      </c>
      <c r="B4" s="275"/>
      <c r="C4" s="275"/>
      <c r="D4" s="275"/>
    </row>
    <row r="5" spans="1:4" ht="15.75">
      <c r="A5" s="76"/>
      <c r="B5" s="76"/>
      <c r="C5" s="76"/>
      <c r="D5" s="76"/>
    </row>
    <row r="6" spans="1:4" ht="15.75">
      <c r="A6" s="76"/>
      <c r="B6" s="76"/>
      <c r="C6" s="76"/>
      <c r="D6" s="76"/>
    </row>
    <row r="7" spans="1:4" ht="104.25" customHeight="1">
      <c r="A7" s="33" t="s">
        <v>124</v>
      </c>
      <c r="B7" s="33" t="s">
        <v>145</v>
      </c>
      <c r="C7" s="33" t="s">
        <v>139</v>
      </c>
      <c r="D7" s="33" t="s">
        <v>144</v>
      </c>
    </row>
    <row r="8" spans="1:4" ht="75" customHeight="1">
      <c r="A8" s="75" t="s">
        <v>140</v>
      </c>
      <c r="B8" s="196">
        <f>B9+B10+B11</f>
        <v>0</v>
      </c>
      <c r="C8" s="196">
        <f>C9+C10+C11</f>
        <v>0</v>
      </c>
      <c r="D8" s="192">
        <f>D9+D10+D11</f>
        <v>0</v>
      </c>
    </row>
    <row r="9" spans="1:4" ht="25.5" customHeight="1">
      <c r="A9" s="31" t="s">
        <v>141</v>
      </c>
      <c r="B9" s="72"/>
      <c r="C9" s="197"/>
      <c r="D9" s="191"/>
    </row>
    <row r="10" spans="1:4" ht="25.5" customHeight="1">
      <c r="A10" s="31" t="s">
        <v>142</v>
      </c>
      <c r="B10" s="72"/>
      <c r="C10" s="197"/>
      <c r="D10" s="191"/>
    </row>
    <row r="11" spans="1:4" ht="24" customHeight="1">
      <c r="A11" s="31" t="s">
        <v>82</v>
      </c>
      <c r="B11" s="72"/>
      <c r="C11" s="197"/>
      <c r="D11" s="191"/>
    </row>
    <row r="12" spans="1:4" ht="84.75" customHeight="1">
      <c r="A12" s="32" t="s">
        <v>143</v>
      </c>
      <c r="B12" s="196">
        <f>B13+B14+B15</f>
        <v>32534.048475999996</v>
      </c>
      <c r="C12" s="196">
        <f>C13+C14+C15</f>
        <v>49006</v>
      </c>
      <c r="D12" s="192">
        <f>D13+D14+D15</f>
        <v>6199.19</v>
      </c>
    </row>
    <row r="13" spans="1:4" ht="23.25" customHeight="1">
      <c r="A13" s="31" t="s">
        <v>141</v>
      </c>
      <c r="B13" s="72">
        <f>'[1]Всего'!$R$19+'[1]Всего'!$S$19+'[1]Всего'!$T$19+'[1]Всего'!$T$20+'[1]Всего'!$T$25+'[1]Всего'!$R$43+'[1]Всего'!$S$43+'[1]Всего'!$T$43+'[1]Всего'!$R$44+'[1]Всего'!$S$44+'[1]Всего'!$R$49</f>
        <v>10173.027109999997</v>
      </c>
      <c r="C13" s="197">
        <f>'[1]Всего'!$L$19+'[1]Всего'!$L$20+'[1]Всего'!$L$25+'[1]Всего'!$L$43+'[1]Всего'!$L$44+'[1]Всего'!$L$49</f>
        <v>16094</v>
      </c>
      <c r="D13" s="193">
        <f>'[1]Всего'!$Q$19+'[1]Всего'!$Q$20+'[1]Всего'!$Q$25+'[1]Всего'!$Q$43+'[1]Всего'!$Q$44+'[1]Всего'!$Q$49</f>
        <v>2515.0299999999997</v>
      </c>
    </row>
    <row r="14" spans="1:4" ht="24" customHeight="1">
      <c r="A14" s="31" t="s">
        <v>142</v>
      </c>
      <c r="B14" s="72">
        <f>'[1]Всего'!$R$83+'[1]Всего'!$T$83+'[1]Всего'!$S$102+'[1]Всего'!$R$107+'[1]Всего'!$S$107+'[1]Всего'!$T$107+'[1]Всего'!$S$108</f>
        <v>22361.021365999997</v>
      </c>
      <c r="C14" s="197">
        <f>'[1]Всего'!$L$83+'[1]Всего'!$L$102+'[1]Всего'!$L$107+'[1]Всего'!$L$108</f>
        <v>32912</v>
      </c>
      <c r="D14" s="193">
        <f>'[1]Всего'!$Q$83+'[1]Всего'!$Q$102+'[1]Всего'!$Q$107+'[1]Всего'!$Q$108</f>
        <v>3684.16</v>
      </c>
    </row>
    <row r="15" spans="1:4" ht="24" customHeight="1">
      <c r="A15" s="31" t="s">
        <v>82</v>
      </c>
      <c r="B15" s="72"/>
      <c r="C15" s="197"/>
      <c r="D15" s="193"/>
    </row>
  </sheetData>
  <sheetProtection/>
  <mergeCells count="2">
    <mergeCell ref="C1:D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view="pageBreakPreview" zoomScale="80" zoomScaleSheetLayoutView="80" zoomScalePageLayoutView="0" workbookViewId="0" topLeftCell="A1">
      <selection activeCell="B4" sqref="B4:K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0.75390625" style="0" customWidth="1"/>
    <col min="9" max="9" width="16.25390625" style="0" customWidth="1"/>
    <col min="10" max="10" width="12.125" style="0" customWidth="1"/>
    <col min="11" max="11" width="12.875" style="0" customWidth="1"/>
  </cols>
  <sheetData>
    <row r="1" spans="6:12" ht="12.75">
      <c r="F1" s="252" t="s">
        <v>222</v>
      </c>
      <c r="G1" s="252"/>
      <c r="H1" s="252"/>
      <c r="I1" s="252"/>
      <c r="J1" s="252"/>
      <c r="K1" s="252"/>
      <c r="L1" s="65"/>
    </row>
    <row r="2" spans="6:12" ht="54" customHeight="1">
      <c r="F2" s="65"/>
      <c r="G2" s="65"/>
      <c r="H2" s="65"/>
      <c r="I2" s="252" t="s">
        <v>98</v>
      </c>
      <c r="J2" s="252"/>
      <c r="K2" s="252"/>
      <c r="L2" s="65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77.25" customHeight="1">
      <c r="B4" s="275" t="s">
        <v>209</v>
      </c>
      <c r="C4" s="275"/>
      <c r="D4" s="275"/>
      <c r="E4" s="275"/>
      <c r="F4" s="275"/>
      <c r="G4" s="275"/>
      <c r="H4" s="275"/>
      <c r="I4" s="275"/>
      <c r="J4" s="275"/>
      <c r="K4" s="275"/>
    </row>
    <row r="5" spans="2:11" ht="15.75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34.5" customHeight="1">
      <c r="A6" s="281" t="s">
        <v>147</v>
      </c>
      <c r="B6" s="281"/>
      <c r="C6" s="281" t="s">
        <v>148</v>
      </c>
      <c r="D6" s="281"/>
      <c r="E6" s="281"/>
      <c r="F6" s="281" t="s">
        <v>149</v>
      </c>
      <c r="G6" s="281"/>
      <c r="H6" s="281"/>
      <c r="I6" s="248" t="s">
        <v>150</v>
      </c>
      <c r="J6" s="249"/>
      <c r="K6" s="283"/>
    </row>
    <row r="7" spans="1:11" ht="46.5" customHeight="1">
      <c r="A7" s="281"/>
      <c r="B7" s="281"/>
      <c r="C7" s="33" t="s">
        <v>37</v>
      </c>
      <c r="D7" s="33" t="s">
        <v>151</v>
      </c>
      <c r="E7" s="33" t="s">
        <v>152</v>
      </c>
      <c r="F7" s="33" t="s">
        <v>37</v>
      </c>
      <c r="G7" s="33" t="s">
        <v>151</v>
      </c>
      <c r="H7" s="33" t="s">
        <v>152</v>
      </c>
      <c r="I7" s="33" t="s">
        <v>37</v>
      </c>
      <c r="J7" s="33" t="s">
        <v>151</v>
      </c>
      <c r="K7" s="33" t="s">
        <v>152</v>
      </c>
    </row>
    <row r="8" spans="1:11" ht="48.75" customHeight="1">
      <c r="A8" s="95" t="s">
        <v>90</v>
      </c>
      <c r="B8" s="75" t="s">
        <v>153</v>
      </c>
      <c r="C8" s="201">
        <v>301</v>
      </c>
      <c r="D8" s="201">
        <v>34</v>
      </c>
      <c r="E8" s="201">
        <v>0</v>
      </c>
      <c r="F8" s="201">
        <v>2281.22</v>
      </c>
      <c r="G8" s="201">
        <v>291.67</v>
      </c>
      <c r="H8" s="201">
        <v>0</v>
      </c>
      <c r="I8" s="206">
        <v>369.998</v>
      </c>
      <c r="J8" s="203">
        <v>148.551</v>
      </c>
      <c r="K8" s="205">
        <v>0</v>
      </c>
    </row>
    <row r="9" spans="1:11" ht="15.75">
      <c r="A9" s="96"/>
      <c r="B9" s="98" t="s">
        <v>154</v>
      </c>
      <c r="C9" s="276">
        <v>278</v>
      </c>
      <c r="D9" s="276">
        <v>24</v>
      </c>
      <c r="E9" s="276">
        <v>0</v>
      </c>
      <c r="F9" s="276">
        <v>2140.52</v>
      </c>
      <c r="G9" s="276">
        <v>215.6</v>
      </c>
      <c r="H9" s="276">
        <v>0</v>
      </c>
      <c r="I9" s="276">
        <v>129.575</v>
      </c>
      <c r="J9" s="276">
        <v>11.184</v>
      </c>
      <c r="K9" s="276">
        <v>0</v>
      </c>
    </row>
    <row r="10" spans="1:11" ht="24" customHeight="1">
      <c r="A10" s="97"/>
      <c r="B10" s="99" t="s">
        <v>157</v>
      </c>
      <c r="C10" s="277"/>
      <c r="D10" s="277"/>
      <c r="E10" s="277"/>
      <c r="F10" s="277"/>
      <c r="G10" s="277"/>
      <c r="H10" s="277"/>
      <c r="I10" s="277"/>
      <c r="J10" s="277"/>
      <c r="K10" s="277"/>
    </row>
    <row r="11" spans="1:11" ht="24" customHeight="1">
      <c r="A11" s="95" t="s">
        <v>30</v>
      </c>
      <c r="B11" s="75" t="s">
        <v>158</v>
      </c>
      <c r="C11" s="203">
        <v>23</v>
      </c>
      <c r="D11" s="203">
        <v>13</v>
      </c>
      <c r="E11" s="203">
        <v>0</v>
      </c>
      <c r="F11" s="203">
        <v>1270.39</v>
      </c>
      <c r="G11" s="203">
        <v>871.98</v>
      </c>
      <c r="H11" s="203">
        <v>0</v>
      </c>
      <c r="I11" s="203">
        <v>1029.061</v>
      </c>
      <c r="J11" s="207">
        <v>244.07584</v>
      </c>
      <c r="K11" s="202">
        <v>0</v>
      </c>
    </row>
    <row r="12" spans="1:11" ht="15.75">
      <c r="A12" s="96"/>
      <c r="B12" s="98" t="s">
        <v>154</v>
      </c>
      <c r="C12" s="276">
        <v>1</v>
      </c>
      <c r="D12" s="276">
        <v>0</v>
      </c>
      <c r="E12" s="276">
        <v>0</v>
      </c>
      <c r="F12" s="276">
        <v>144</v>
      </c>
      <c r="G12" s="276">
        <v>0</v>
      </c>
      <c r="H12" s="276">
        <v>0</v>
      </c>
      <c r="I12" s="276">
        <v>188</v>
      </c>
      <c r="J12" s="276">
        <v>0</v>
      </c>
      <c r="K12" s="276">
        <v>0</v>
      </c>
    </row>
    <row r="13" spans="1:11" ht="24" customHeight="1">
      <c r="A13" s="97"/>
      <c r="B13" s="99" t="s">
        <v>159</v>
      </c>
      <c r="C13" s="277"/>
      <c r="D13" s="277"/>
      <c r="E13" s="277"/>
      <c r="F13" s="277"/>
      <c r="G13" s="277"/>
      <c r="H13" s="277"/>
      <c r="I13" s="277"/>
      <c r="J13" s="277"/>
      <c r="K13" s="277"/>
    </row>
    <row r="14" spans="1:11" ht="24" customHeight="1">
      <c r="A14" s="95" t="s">
        <v>91</v>
      </c>
      <c r="B14" s="75" t="s">
        <v>160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</row>
    <row r="15" spans="1:11" ht="15.75">
      <c r="A15" s="96"/>
      <c r="B15" s="98" t="s">
        <v>154</v>
      </c>
      <c r="C15" s="278">
        <v>0</v>
      </c>
      <c r="D15" s="278">
        <v>0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</row>
    <row r="16" spans="1:11" ht="24" customHeight="1">
      <c r="A16" s="97"/>
      <c r="B16" s="99" t="s">
        <v>161</v>
      </c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 ht="15.75">
      <c r="A17" s="95" t="s">
        <v>92</v>
      </c>
      <c r="B17" s="75" t="s">
        <v>162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</row>
    <row r="18" spans="1:11" ht="15.75">
      <c r="A18" s="96"/>
      <c r="B18" s="98" t="s">
        <v>154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</row>
    <row r="19" spans="1:11" ht="24" customHeight="1">
      <c r="A19" s="97"/>
      <c r="B19" s="99" t="s">
        <v>161</v>
      </c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15.75">
      <c r="A20" s="95" t="s">
        <v>93</v>
      </c>
      <c r="B20" s="75" t="s">
        <v>163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</row>
    <row r="21" spans="1:11" ht="15.75">
      <c r="A21" s="96"/>
      <c r="B21" s="98" t="s">
        <v>154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</row>
    <row r="22" spans="1:11" ht="24" customHeight="1">
      <c r="A22" s="97"/>
      <c r="B22" s="99" t="s">
        <v>161</v>
      </c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.75">
      <c r="A23" s="29" t="s">
        <v>94</v>
      </c>
      <c r="B23" s="75" t="s">
        <v>164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</row>
    <row r="26" spans="1:11" ht="15.75">
      <c r="A26" s="93" t="s">
        <v>165</v>
      </c>
      <c r="B26" s="219" t="s">
        <v>167</v>
      </c>
      <c r="C26" s="219"/>
      <c r="D26" s="219"/>
      <c r="E26" s="219"/>
      <c r="F26" s="219"/>
      <c r="G26" s="219"/>
      <c r="H26" s="219"/>
      <c r="I26" s="219"/>
      <c r="J26" s="219"/>
      <c r="K26" s="219"/>
    </row>
    <row r="27" spans="1:11" ht="98.25" customHeight="1">
      <c r="A27" s="94" t="s">
        <v>166</v>
      </c>
      <c r="B27" s="282" t="s">
        <v>168</v>
      </c>
      <c r="C27" s="282"/>
      <c r="D27" s="282"/>
      <c r="E27" s="282"/>
      <c r="F27" s="282"/>
      <c r="G27" s="282"/>
      <c r="H27" s="282"/>
      <c r="I27" s="282"/>
      <c r="J27" s="282"/>
      <c r="K27" s="282"/>
    </row>
    <row r="28" spans="1:11" ht="15.75">
      <c r="A28" s="94" t="s">
        <v>207</v>
      </c>
      <c r="B28" s="280" t="s">
        <v>238</v>
      </c>
      <c r="C28" s="280"/>
      <c r="D28" s="280"/>
      <c r="E28" s="280"/>
      <c r="F28" s="280"/>
      <c r="G28" s="280"/>
      <c r="H28" s="280"/>
      <c r="I28" s="280"/>
      <c r="J28" s="280"/>
      <c r="K28" s="280"/>
    </row>
  </sheetData>
  <sheetProtection/>
  <mergeCells count="55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I21:I22"/>
    <mergeCell ref="J21:J22"/>
    <mergeCell ref="K21:K22"/>
    <mergeCell ref="C21:C22"/>
    <mergeCell ref="D21:D22"/>
    <mergeCell ref="E21:E22"/>
    <mergeCell ref="F21:F22"/>
    <mergeCell ref="G21:G22"/>
    <mergeCell ref="H21:H22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8"/>
  <sheetViews>
    <sheetView view="pageBreakPreview" zoomScale="80" zoomScaleSheetLayoutView="80" zoomScalePageLayoutView="0" workbookViewId="0" topLeftCell="A1">
      <selection activeCell="B4" sqref="B4:H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252" t="s">
        <v>223</v>
      </c>
      <c r="G1" s="252"/>
      <c r="H1" s="252"/>
      <c r="I1" s="65"/>
    </row>
    <row r="2" spans="6:9" ht="55.5" customHeight="1">
      <c r="F2" s="65"/>
      <c r="G2" s="252" t="s">
        <v>98</v>
      </c>
      <c r="H2" s="252"/>
      <c r="I2" s="65"/>
    </row>
    <row r="3" spans="2:8" ht="12.75">
      <c r="B3" s="19"/>
      <c r="C3" s="19"/>
      <c r="D3" s="19"/>
      <c r="E3" s="19"/>
      <c r="F3" s="19"/>
      <c r="G3" s="19"/>
      <c r="H3" s="19"/>
    </row>
    <row r="4" spans="2:13" ht="77.25" customHeight="1">
      <c r="B4" s="275" t="s">
        <v>208</v>
      </c>
      <c r="C4" s="275"/>
      <c r="D4" s="275"/>
      <c r="E4" s="275"/>
      <c r="F4" s="275"/>
      <c r="G4" s="275"/>
      <c r="H4" s="275"/>
      <c r="I4" s="204"/>
      <c r="J4" s="204"/>
      <c r="K4" s="204"/>
      <c r="L4" s="204"/>
      <c r="M4" s="204"/>
    </row>
    <row r="5" spans="2:8" ht="15.75">
      <c r="B5" s="76"/>
      <c r="C5" s="76"/>
      <c r="D5" s="76"/>
      <c r="E5" s="76"/>
      <c r="F5" s="76"/>
      <c r="G5" s="76"/>
      <c r="H5" s="76"/>
    </row>
    <row r="6" spans="1:8" ht="34.5" customHeight="1">
      <c r="A6" s="281" t="s">
        <v>147</v>
      </c>
      <c r="B6" s="281"/>
      <c r="C6" s="281" t="s">
        <v>169</v>
      </c>
      <c r="D6" s="281"/>
      <c r="E6" s="281"/>
      <c r="F6" s="281" t="s">
        <v>149</v>
      </c>
      <c r="G6" s="281"/>
      <c r="H6" s="281"/>
    </row>
    <row r="7" spans="1:8" ht="46.5" customHeight="1">
      <c r="A7" s="281"/>
      <c r="B7" s="281"/>
      <c r="C7" s="33" t="s">
        <v>37</v>
      </c>
      <c r="D7" s="33" t="s">
        <v>151</v>
      </c>
      <c r="E7" s="33" t="s">
        <v>152</v>
      </c>
      <c r="F7" s="33" t="s">
        <v>37</v>
      </c>
      <c r="G7" s="33" t="s">
        <v>151</v>
      </c>
      <c r="H7" s="33" t="s">
        <v>152</v>
      </c>
    </row>
    <row r="8" spans="1:8" ht="48.75" customHeight="1">
      <c r="A8" s="95" t="s">
        <v>90</v>
      </c>
      <c r="B8" s="75" t="s">
        <v>153</v>
      </c>
      <c r="C8" s="201">
        <v>380</v>
      </c>
      <c r="D8" s="201">
        <v>25</v>
      </c>
      <c r="E8" s="201">
        <v>0</v>
      </c>
      <c r="F8" s="201">
        <v>2721.512</v>
      </c>
      <c r="G8" s="201">
        <v>194.23</v>
      </c>
      <c r="H8" s="201">
        <v>0</v>
      </c>
    </row>
    <row r="9" spans="1:8" ht="15.75">
      <c r="A9" s="96"/>
      <c r="B9" s="98" t="s">
        <v>154</v>
      </c>
      <c r="C9" s="276">
        <v>324</v>
      </c>
      <c r="D9" s="276">
        <v>16</v>
      </c>
      <c r="E9" s="276">
        <v>0</v>
      </c>
      <c r="F9" s="276">
        <v>2398.892</v>
      </c>
      <c r="G9" s="276">
        <v>118.16</v>
      </c>
      <c r="H9" s="276">
        <v>0</v>
      </c>
    </row>
    <row r="10" spans="1:11" ht="24" customHeight="1">
      <c r="A10" s="97"/>
      <c r="B10" s="99" t="s">
        <v>157</v>
      </c>
      <c r="C10" s="277"/>
      <c r="D10" s="277"/>
      <c r="E10" s="277"/>
      <c r="F10" s="277"/>
      <c r="G10" s="277"/>
      <c r="H10" s="277"/>
      <c r="K10" s="214"/>
    </row>
    <row r="11" spans="1:8" ht="24" customHeight="1">
      <c r="A11" s="95" t="s">
        <v>30</v>
      </c>
      <c r="B11" s="75" t="s">
        <v>158</v>
      </c>
      <c r="C11" s="205">
        <v>28</v>
      </c>
      <c r="D11" s="205">
        <v>15</v>
      </c>
      <c r="E11" s="205">
        <v>0</v>
      </c>
      <c r="F11" s="205">
        <v>1404.5</v>
      </c>
      <c r="G11" s="205">
        <v>1026.97</v>
      </c>
      <c r="H11" s="205">
        <v>0</v>
      </c>
    </row>
    <row r="12" spans="1:8" ht="15.75">
      <c r="A12" s="96"/>
      <c r="B12" s="98" t="s">
        <v>154</v>
      </c>
      <c r="C12" s="276">
        <v>1</v>
      </c>
      <c r="D12" s="276">
        <v>0</v>
      </c>
      <c r="E12" s="276">
        <v>0</v>
      </c>
      <c r="F12" s="276">
        <v>31</v>
      </c>
      <c r="G12" s="276">
        <v>0</v>
      </c>
      <c r="H12" s="276">
        <v>0</v>
      </c>
    </row>
    <row r="13" spans="1:8" ht="24" customHeight="1">
      <c r="A13" s="97"/>
      <c r="B13" s="99" t="s">
        <v>159</v>
      </c>
      <c r="C13" s="277"/>
      <c r="D13" s="277"/>
      <c r="E13" s="277"/>
      <c r="F13" s="277"/>
      <c r="G13" s="277"/>
      <c r="H13" s="277"/>
    </row>
    <row r="14" spans="1:8" ht="24" customHeight="1">
      <c r="A14" s="95" t="s">
        <v>91</v>
      </c>
      <c r="B14" s="75" t="s">
        <v>160</v>
      </c>
      <c r="C14" s="202">
        <v>0</v>
      </c>
      <c r="D14" s="202">
        <v>2</v>
      </c>
      <c r="E14" s="202">
        <v>0</v>
      </c>
      <c r="F14" s="202">
        <v>0</v>
      </c>
      <c r="G14" s="202">
        <v>953.7</v>
      </c>
      <c r="H14" s="202">
        <v>0</v>
      </c>
    </row>
    <row r="15" spans="1:8" ht="15.75">
      <c r="A15" s="96"/>
      <c r="B15" s="98" t="s">
        <v>154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</row>
    <row r="16" spans="1:8" ht="24" customHeight="1">
      <c r="A16" s="97"/>
      <c r="B16" s="99" t="s">
        <v>161</v>
      </c>
      <c r="C16" s="277"/>
      <c r="D16" s="277"/>
      <c r="E16" s="277"/>
      <c r="F16" s="277"/>
      <c r="G16" s="277"/>
      <c r="H16" s="277"/>
    </row>
    <row r="17" spans="1:8" ht="15.75">
      <c r="A17" s="95" t="s">
        <v>92</v>
      </c>
      <c r="B17" s="75" t="s">
        <v>162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</row>
    <row r="18" spans="1:8" ht="15.75">
      <c r="A18" s="96"/>
      <c r="B18" s="98" t="s">
        <v>154</v>
      </c>
      <c r="C18" s="276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</row>
    <row r="19" spans="1:8" ht="24" customHeight="1">
      <c r="A19" s="97"/>
      <c r="B19" s="99" t="s">
        <v>161</v>
      </c>
      <c r="C19" s="277"/>
      <c r="D19" s="277"/>
      <c r="E19" s="277"/>
      <c r="F19" s="277"/>
      <c r="G19" s="277"/>
      <c r="H19" s="277"/>
    </row>
    <row r="20" spans="1:8" ht="15.75">
      <c r="A20" s="95" t="s">
        <v>93</v>
      </c>
      <c r="B20" s="75" t="s">
        <v>163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</row>
    <row r="21" spans="1:8" ht="15.75">
      <c r="A21" s="96"/>
      <c r="B21" s="98" t="s">
        <v>154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</row>
    <row r="22" spans="1:8" ht="24" customHeight="1">
      <c r="A22" s="97"/>
      <c r="B22" s="99" t="s">
        <v>161</v>
      </c>
      <c r="C22" s="277"/>
      <c r="D22" s="277"/>
      <c r="E22" s="277"/>
      <c r="F22" s="277"/>
      <c r="G22" s="277"/>
      <c r="H22" s="277"/>
    </row>
    <row r="23" spans="1:8" ht="15.75">
      <c r="A23" s="29" t="s">
        <v>94</v>
      </c>
      <c r="B23" s="75" t="s">
        <v>164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</row>
    <row r="26" spans="1:8" ht="15.75">
      <c r="A26" s="93" t="s">
        <v>165</v>
      </c>
      <c r="B26" s="219" t="s">
        <v>167</v>
      </c>
      <c r="C26" s="219"/>
      <c r="D26" s="219"/>
      <c r="E26" s="219"/>
      <c r="F26" s="219"/>
      <c r="G26" s="219"/>
      <c r="H26" s="219"/>
    </row>
    <row r="27" spans="1:8" ht="98.25" customHeight="1">
      <c r="A27" s="94" t="s">
        <v>166</v>
      </c>
      <c r="B27" s="282" t="s">
        <v>168</v>
      </c>
      <c r="C27" s="282"/>
      <c r="D27" s="282"/>
      <c r="E27" s="282"/>
      <c r="F27" s="282"/>
      <c r="G27" s="282"/>
      <c r="H27" s="282"/>
    </row>
    <row r="28" spans="1:8" ht="15.75">
      <c r="A28" s="94" t="s">
        <v>207</v>
      </c>
      <c r="B28" s="280" t="s">
        <v>238</v>
      </c>
      <c r="C28" s="280"/>
      <c r="D28" s="280"/>
      <c r="E28" s="280"/>
      <c r="F28" s="280"/>
      <c r="G28" s="280"/>
      <c r="H28" s="280"/>
    </row>
  </sheetData>
  <sheetProtection/>
  <mergeCells count="39">
    <mergeCell ref="B28:H28"/>
    <mergeCell ref="B26:H26"/>
    <mergeCell ref="B27:H27"/>
    <mergeCell ref="F1:H1"/>
    <mergeCell ref="G2:H2"/>
    <mergeCell ref="B4:H4"/>
    <mergeCell ref="A6:B7"/>
    <mergeCell ref="C6:E6"/>
    <mergeCell ref="F6:H6"/>
    <mergeCell ref="C9:C10"/>
    <mergeCell ref="D9:D10"/>
    <mergeCell ref="E9:E10"/>
    <mergeCell ref="F9:F10"/>
    <mergeCell ref="G9:G10"/>
    <mergeCell ref="H9:H10"/>
    <mergeCell ref="C12:C13"/>
    <mergeCell ref="D12:D13"/>
    <mergeCell ref="E12:E13"/>
    <mergeCell ref="F12:F13"/>
    <mergeCell ref="G12:G13"/>
    <mergeCell ref="H12:H13"/>
    <mergeCell ref="C15:C16"/>
    <mergeCell ref="D15:D16"/>
    <mergeCell ref="E15:E16"/>
    <mergeCell ref="F15:F16"/>
    <mergeCell ref="G15:G16"/>
    <mergeCell ref="H15:H16"/>
    <mergeCell ref="C18:C19"/>
    <mergeCell ref="D18:D19"/>
    <mergeCell ref="E18:E19"/>
    <mergeCell ref="F18:F19"/>
    <mergeCell ref="G18:G19"/>
    <mergeCell ref="H18:H19"/>
    <mergeCell ref="C21:C22"/>
    <mergeCell ref="D21:D22"/>
    <mergeCell ref="E21:E22"/>
    <mergeCell ref="F21:F22"/>
    <mergeCell ref="G21:G22"/>
    <mergeCell ref="H21:H2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2015-10-12T10:08:04Z</cp:lastPrinted>
  <dcterms:created xsi:type="dcterms:W3CDTF">2006-07-26T11:25:38Z</dcterms:created>
  <dcterms:modified xsi:type="dcterms:W3CDTF">2018-10-18T13:37:20Z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